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gzulaika\Desktop\GOTZON\LMK ETA KILIMONTRAIL\2026\"/>
    </mc:Choice>
  </mc:AlternateContent>
  <xr:revisionPtr revIDLastSave="0" documentId="13_ncr:1_{8112DF27-5E7E-454E-A826-1FF56327E326}" xr6:coauthVersionLast="47" xr6:coauthVersionMax="47" xr10:uidLastSave="{00000000-0000-0000-0000-000000000000}"/>
  <bookViews>
    <workbookView xWindow="-108" yWindow="-108" windowWidth="23256" windowHeight="12456" xr2:uid="{00000000-000D-0000-FFFF-FFFF00000000}"/>
  </bookViews>
  <sheets>
    <sheet name="Formularioa" sheetId="6" r:id="rId1"/>
    <sheet name="Tarifak" sheetId="5" r:id="rId2"/>
    <sheet name="Tarifa castellano" sheetId="4" state="hidden" r:id="rId3"/>
  </sheets>
  <definedNames>
    <definedName name="_xlnm.Print_Area" localSheetId="0">Formularioa!$A$1:$I$54</definedName>
    <definedName name="_xlnm.Print_Area" localSheetId="1">Tarifak!$A$1:$G$50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6" l="1"/>
  <c r="I38" i="6"/>
  <c r="I35" i="6"/>
  <c r="B28" i="6"/>
  <c r="C33" i="5"/>
  <c r="D20" i="5"/>
  <c r="D25" i="5"/>
  <c r="D28" i="5"/>
  <c r="D30" i="5" s="1"/>
  <c r="C28" i="5"/>
  <c r="C29" i="5" s="1"/>
  <c r="C30" i="5" s="1"/>
  <c r="D17" i="5"/>
  <c r="D16" i="5"/>
  <c r="D15" i="5"/>
  <c r="D23" i="5"/>
  <c r="D22" i="5"/>
  <c r="D21" i="5"/>
  <c r="B25" i="6"/>
  <c r="I25" i="6"/>
  <c r="H36" i="6"/>
  <c r="H38" i="6"/>
  <c r="H39" i="6"/>
  <c r="H40" i="6"/>
  <c r="H41" i="6"/>
  <c r="H42" i="6"/>
  <c r="I39" i="6"/>
  <c r="I40" i="6"/>
  <c r="I41" i="6"/>
  <c r="I42" i="6"/>
  <c r="H43" i="6"/>
  <c r="H44" i="6"/>
  <c r="B26" i="6"/>
  <c r="B27" i="6"/>
  <c r="B29" i="6"/>
  <c r="B30" i="6"/>
  <c r="C36" i="5"/>
  <c r="C35" i="5"/>
  <c r="I31" i="6"/>
  <c r="I30" i="6"/>
  <c r="I29" i="6"/>
  <c r="I28" i="6"/>
  <c r="C34" i="5"/>
  <c r="F28" i="6"/>
  <c r="F26" i="6"/>
  <c r="F25" i="6"/>
  <c r="D5" i="4"/>
  <c r="F5" i="4" s="1"/>
  <c r="D6" i="4"/>
  <c r="F6" i="4"/>
  <c r="D7" i="4"/>
  <c r="F7" i="4" s="1"/>
  <c r="D8" i="4"/>
  <c r="F8" i="4"/>
  <c r="D9" i="4"/>
  <c r="F9" i="4" s="1"/>
  <c r="D10" i="4"/>
  <c r="F10" i="4"/>
  <c r="D4" i="4"/>
  <c r="F4" i="4" s="1"/>
  <c r="F30" i="6"/>
  <c r="F29" i="6"/>
  <c r="F27" i="6"/>
  <c r="D29" i="5" l="1"/>
  <c r="E28" i="5"/>
  <c r="E30" i="5" s="1"/>
  <c r="D36" i="6"/>
  <c r="E29" i="5" l="1"/>
</calcChain>
</file>

<file path=xl/sharedStrings.xml><?xml version="1.0" encoding="utf-8"?>
<sst xmlns="http://schemas.openxmlformats.org/spreadsheetml/2006/main" count="168" uniqueCount="145">
  <si>
    <t>PRECIO DE LICENCIA DE FEDERADO AÑO 2008</t>
  </si>
  <si>
    <t>INFANTIL</t>
  </si>
  <si>
    <t>INFANTIL + PYRENAICA</t>
  </si>
  <si>
    <t>JUVENIL</t>
  </si>
  <si>
    <t>JUVENIL + PYRENAICA</t>
  </si>
  <si>
    <t>MAYOR</t>
  </si>
  <si>
    <t>BENEFICIARIO</t>
  </si>
  <si>
    <t>MAYOR DE 60 AÑOS</t>
  </si>
  <si>
    <t>MAYOR DE 65 AÑOS</t>
  </si>
  <si>
    <t>F.E.D.M.E.</t>
  </si>
  <si>
    <t>MAYORES</t>
  </si>
  <si>
    <t>JUVENILES</t>
  </si>
  <si>
    <t>INFANTILES</t>
  </si>
  <si>
    <t>CATEGORÍAS:</t>
  </si>
  <si>
    <t>Nacidos después del 01/01/95</t>
  </si>
  <si>
    <t>Nacidos entre 01/01/91 – 31/12/94</t>
  </si>
  <si>
    <t>Nacidos entre 01/01/44 – 31/12/90</t>
  </si>
  <si>
    <t>MAYORES DE 65 AÑOS</t>
  </si>
  <si>
    <t>Nacidos antes del 31/12/43</t>
  </si>
  <si>
    <t>CATEGORIA</t>
  </si>
  <si>
    <t>ESTADO</t>
  </si>
  <si>
    <t>PIRINEOS</t>
  </si>
  <si>
    <t>MUNDO</t>
  </si>
  <si>
    <t>EXPEDICIONES                          550,00,- €</t>
  </si>
  <si>
    <t>ESQUÍ ALPINO                              12,10,- €</t>
  </si>
  <si>
    <t>SNOW                                             22,10,- €</t>
  </si>
  <si>
    <t>BICICLETA DE MONTAÑA             8,00,- €</t>
  </si>
  <si>
    <t>AMPLIACIONES</t>
  </si>
  <si>
    <t>ESTADO - PIRINEOS</t>
  </si>
  <si>
    <t>PIRINEOS - MUNDO</t>
  </si>
  <si>
    <t>ESTADO - MUNDO</t>
  </si>
  <si>
    <t>ESQUÍ ALPIN0 --SNOW</t>
  </si>
  <si>
    <t>Las personas que practica esquí de fondo en estaciones balizadas o que utilizan remontes mecánicos deben tener la opción de esquí alpino.</t>
  </si>
  <si>
    <t>Los mayores de 65 años pueden optar por la categoría de “mayor” o por la de “mayores de 65 años”. Esta última opción tiene cobertura únicamente estatal, esto es, el federado que quiera una cobertura superior tendrá que coger obligatoriamente la categoría de “mayor”.</t>
  </si>
  <si>
    <t>COBERTURAS:</t>
  </si>
  <si>
    <t>·   Invalidez total y permanente: infantiles 3.606,07,-€, juveniles 11.618,00,-€, mayores 20.036,00,-€.</t>
  </si>
  <si>
    <t>·   Asistencia médico-farmacéutica: en el estado, en centros concertados sin límite, y mayores de 65 años 3.005,05€.</t>
  </si>
  <si>
    <t>·   Rescate: todas las categorías 9.015,20€</t>
  </si>
  <si>
    <t>NOTA:</t>
  </si>
  <si>
    <t>   ·   Fallecimiento: infantil 1.803,04,-€. juveniles 5.809,00,-€, mayores 10.018,00,-€ y mayores de 65 años 6.010,12,-€ restando gastos de accidente,     mínimo a percibir por fallecimiento mayores 4.007,00€.</t>
  </si>
  <si>
    <t>OPCIONES</t>
  </si>
  <si>
    <t>ESTADO+ PIRINEOS</t>
  </si>
  <si>
    <t>ESTADO+ PIRINEOS MUNDO</t>
  </si>
  <si>
    <t>PRECIO INICIAL</t>
  </si>
  <si>
    <t>PRECIO AMPLIACIÓN</t>
  </si>
  <si>
    <t>NOTA: POR LA REPOSICIÓN DE UNA NUEVA LICENCIA SE COBRARÁ: 3,09,-€.</t>
  </si>
  <si>
    <t>ESTATUA</t>
  </si>
  <si>
    <t>GAZTEAK</t>
  </si>
  <si>
    <t>65 urtetik gorakoen kobertura estatuan bakarrik dela kontutan hartu behar da.</t>
  </si>
  <si>
    <t>BTT</t>
  </si>
  <si>
    <t>FEDME</t>
  </si>
  <si>
    <t>BERANDUAGO ANPLIAZIOA EGITEN BADA</t>
  </si>
  <si>
    <t>MAILA</t>
  </si>
  <si>
    <t>€</t>
  </si>
  <si>
    <t>Ez da ordaindu gabeko segururik tramitatuko</t>
  </si>
  <si>
    <t>BESTE AUKERAK</t>
  </si>
  <si>
    <t>Snow (+eski)</t>
  </si>
  <si>
    <t>Federatu bakoitzeko trasferentzi bat egin eta testuan izen abizenak jarri.</t>
  </si>
  <si>
    <t>ADINAREN ARABERAKO MAILAK</t>
  </si>
  <si>
    <t>PIRINEO FRANTSESA aukerak Pirineo Frantsesa,Andorra,Portugal eta Atlas estaltzen ditu.</t>
  </si>
  <si>
    <t>HAURRAK</t>
  </si>
  <si>
    <t>Informazio gehiago: http://www.emf-fvm.com</t>
  </si>
  <si>
    <t>Iraupen eskia balizen bidez markatutako estazietan egiten duten pertsonek edo igogailu mekanikoak</t>
  </si>
  <si>
    <t>erabiltzen dituztenek alpetar eskirako aukera izan beharko dute.</t>
  </si>
  <si>
    <t>ESTALDURAK:</t>
  </si>
  <si>
    <t>HELDUAK</t>
  </si>
  <si>
    <t>Ampliación de eski alpino a snow</t>
  </si>
  <si>
    <t xml:space="preserve"> ES89 3035 0007 20 0071130206</t>
  </si>
  <si>
    <t>Cobertura (KOBERTURAK) tarifa orriaren azpian ikusi ditzazkezue.</t>
  </si>
  <si>
    <t>- Ezintasuna: Haurrak, Gazteak eta Helduak 25.000 euro</t>
  </si>
  <si>
    <t xml:space="preserve">- Heriotza: Haurrak 6.015 euro. Gazteak eta Helduak 20.000 euro. </t>
  </si>
  <si>
    <t>ESTATUTIK-MUNDURA</t>
  </si>
  <si>
    <t>PIRINEOAK</t>
  </si>
  <si>
    <t>MUNDUA</t>
  </si>
  <si>
    <t>AMPLIAZIOA</t>
  </si>
  <si>
    <t>ESKI ALPINOA</t>
  </si>
  <si>
    <t>S</t>
  </si>
  <si>
    <r>
      <t>Txartela jasotzeak bakarrik ziurtatzen du segurua tramitatua dagoela.</t>
    </r>
    <r>
      <rPr>
        <b/>
        <sz val="10"/>
        <rFont val="Gill Sans MT"/>
        <family val="2"/>
      </rPr>
      <t>Etorri bila!</t>
    </r>
  </si>
  <si>
    <t>Balizak dauzkaten eski estazioetan fondoko eskia praktikatzeko ESKI ALPINOA aukeratu beharko dute.</t>
  </si>
  <si>
    <t>65 urtetik gorakoek NAGUSI kategoria ere aukeratu ahalko dute</t>
  </si>
  <si>
    <t xml:space="preserve">- Bidaiako laguntza: Lekualdatze eta aberriratze gastuak, 18.000-€. </t>
  </si>
  <si>
    <t>- Erreskatea: Estatuan 12.000-€; atzerrian 24.000-€.</t>
  </si>
  <si>
    <t>AISIALDI TXARTELA</t>
  </si>
  <si>
    <t>&gt;65 URTE</t>
  </si>
  <si>
    <t>MAILAK</t>
  </si>
  <si>
    <t>M</t>
  </si>
  <si>
    <t>L</t>
  </si>
  <si>
    <t>XL</t>
  </si>
  <si>
    <t>TIRANTEDUNA 16€</t>
  </si>
  <si>
    <t>KAMISETA NORMALA 25€</t>
  </si>
  <si>
    <t>BAZKIDE IZATEA, KUOTA 5€</t>
  </si>
  <si>
    <t xml:space="preserve">NAN </t>
  </si>
  <si>
    <t>1. Abizena</t>
  </si>
  <si>
    <t>2. Abizena:</t>
  </si>
  <si>
    <t>Izena:</t>
  </si>
  <si>
    <t>Jaiotze data:</t>
  </si>
  <si>
    <t>Helbidea</t>
  </si>
  <si>
    <t>Herria</t>
  </si>
  <si>
    <t>Posta kodea</t>
  </si>
  <si>
    <t>Telefono zenbakia:</t>
  </si>
  <si>
    <t>TALLA AUKERATU</t>
  </si>
  <si>
    <t>KAMISETA NORMALA</t>
  </si>
  <si>
    <t>KAMISETA TIRANTEDUNA</t>
  </si>
  <si>
    <t>AISIALDI TXARTELA ETA HAURRAK</t>
  </si>
  <si>
    <t>ESTATUA+ FRANTZIAR PIRINIOAK</t>
  </si>
  <si>
    <t>ONURADUNA (Pyrenaica gabe) (*)</t>
  </si>
  <si>
    <t xml:space="preserve"> "X" BATEKIN MARKATU</t>
  </si>
  <si>
    <t>HELDUAK + PYRENAICA</t>
  </si>
  <si>
    <t>ESTALDURA</t>
  </si>
  <si>
    <t>Frantziar Pirinioak</t>
  </si>
  <si>
    <t>Mundua</t>
  </si>
  <si>
    <t xml:space="preserve">&gt;65 URTE ONURADUNA </t>
  </si>
  <si>
    <t>65 URTETIK GORAKOAK + PYRENAICA</t>
  </si>
  <si>
    <t>ESTATUTIK - FRANTZIAR PIRINIOTARA</t>
  </si>
  <si>
    <t>FRANTZIAR PIRINIOTIK - MUNDURA</t>
  </si>
  <si>
    <t>Frantziar Pirinioak aukeraren barruan Frantziar Pirinioak + Andorra + Portugal + Atlas estaldurak sartuta daude.</t>
  </si>
  <si>
    <t>OHAR GARRANTZITSUA</t>
  </si>
  <si>
    <t>PREZIO TOTALA</t>
  </si>
  <si>
    <t>Transferentzia egiteko kontu korronte zenbakia</t>
  </si>
  <si>
    <t xml:space="preserve">(*) Nork hartzen du zure helbidean Pyrenayca? Bete itzazu Izen-abizenak eta NAN zenbakia
 ____________________________________
ONURADUNA*.  Pyrenaica aldizkaria ez du jasoko, federatutako pertsona baten helbide berean bizi delako.
</t>
  </si>
  <si>
    <t>*Beste zenbait abantailez gain, edozein istriputan babestuta egongo zara. Lizarpeko bazkide izatea ezinbestekoa da.</t>
  </si>
  <si>
    <t>MUNDUA
(ESTATUA ETA FRANTZIAR PIRINIOAK BARNE)</t>
  </si>
  <si>
    <t>SNOW (ESKIA BARNE)</t>
  </si>
  <si>
    <t>Espedizioak</t>
  </si>
  <si>
    <t>Eski Alpinoa</t>
  </si>
  <si>
    <t>*MUNDUA AUKERATZEN BADUZU, ESTATUA ETA FRANTZIAR PIRINIOAK SARTZEN DIRA</t>
  </si>
  <si>
    <r>
      <rPr>
        <b/>
        <sz val="10"/>
        <rFont val="Gill Sans MT"/>
        <family val="2"/>
      </rPr>
      <t>*</t>
    </r>
    <r>
      <rPr>
        <b/>
        <sz val="9"/>
        <rFont val="Gill Sans MT"/>
        <family val="2"/>
      </rPr>
      <t>Heldu kategoriako kide izateko baldintzak betetzeaz gain etxe berean beste federatu batekin bizi direnek osatzen dute kategoria hau*</t>
    </r>
  </si>
  <si>
    <t>ANPLIAZIOA BERANDUAGO EGITEN BADA</t>
  </si>
  <si>
    <t>PREZIOA (Lehen aldirako)</t>
  </si>
  <si>
    <t>OHARRAK:</t>
  </si>
  <si>
    <t>Bikoizketa: Lehen emandako lizentzia berriro emateagatik ordaindu beharrekoa 3,50 euro.</t>
  </si>
  <si>
    <t>65 Urtetik gorakoak</t>
  </si>
  <si>
    <r>
      <t>ESPEDIZIOAK</t>
    </r>
    <r>
      <rPr>
        <b/>
        <i/>
        <sz val="9"/>
        <rFont val="Gill Sans MT"/>
        <family val="2"/>
      </rPr>
      <t xml:space="preserve"> (7000 metrotik gora)</t>
    </r>
  </si>
  <si>
    <t>Pyrenaica aldizkaria</t>
  </si>
  <si>
    <t>FEDME (ATERPEETARAKO DESKONTUAK)</t>
  </si>
  <si>
    <t>LABORAL KUTXA</t>
  </si>
  <si>
    <t>Emaila (derigorrezkoa)</t>
  </si>
  <si>
    <t>e-maila: lizarpemk@gmail.com</t>
  </si>
  <si>
    <t>FEDERATZE FORMULARIOA - 2026 URTERAKO LIZENTZIA</t>
  </si>
  <si>
    <t>2013/01/01   ondoren jaiotakoak</t>
  </si>
  <si>
    <t>2013/01/01 - 2019/12/31 bitartean jaiotakoak Foru aldundiko baimenarekin</t>
  </si>
  <si>
    <t>2009/01/01 - 2012/12/31 bitartean jaiotakoak</t>
  </si>
  <si>
    <t>1962/01/01 - 2008/12/31 bitartean jaiotakoak</t>
  </si>
  <si>
    <t>1961/31/12   baino lehen jaiotakoak</t>
  </si>
  <si>
    <t>2026 URTERAKO FEDERATZEKO TARIFA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</si>
</sst>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8" formatCode="#,##0.00\ &quot;€&quot;;[Red]\-#,##0.00\ &quot;€&quot;"/>
  </numFmts>
  <fonts count="41" x14ac:knownFonts="1">
    <font>
      <sz val="10"/>
      <name val="Arial"/>
    </font>
    <font>
      <sz val="10"/>
      <name val="Arial"/>
      <family val="2"/>
    </font>
    <font>
      <b/>
      <sz val="10"/>
      <name val="Arial"/>
      <family val="2"/>
    </font>
    <font>
      <u/>
      <sz val="10"/>
      <color indexed="12"/>
      <name val="Arial"/>
      <family val="2"/>
    </font>
    <font>
      <sz val="10"/>
      <name val="Arial"/>
      <family val="2"/>
    </font>
    <font>
      <sz val="10"/>
      <name val="Arial"/>
      <family val="2"/>
    </font>
    <font>
      <sz val="9"/>
      <name val="Arial"/>
      <family val="2"/>
    </font>
    <font>
      <sz val="8"/>
      <name val="Arial"/>
      <family val="2"/>
    </font>
    <font>
      <sz val="10"/>
      <name val="Verdana"/>
      <family val="2"/>
    </font>
    <font>
      <sz val="10"/>
      <color theme="1"/>
      <name val="Verdana"/>
      <family val="2"/>
    </font>
    <font>
      <sz val="10"/>
      <name val="Gill Sans MT"/>
      <family val="2"/>
    </font>
    <font>
      <b/>
      <u/>
      <sz val="15"/>
      <name val="Gill Sans MT"/>
      <family val="2"/>
    </font>
    <font>
      <i/>
      <sz val="10"/>
      <name val="Gill Sans MT"/>
      <family val="2"/>
    </font>
    <font>
      <b/>
      <u/>
      <sz val="10"/>
      <name val="Gill Sans MT"/>
      <family val="2"/>
    </font>
    <font>
      <b/>
      <sz val="11"/>
      <name val="Gill Sans MT"/>
      <family val="2"/>
    </font>
    <font>
      <b/>
      <sz val="10"/>
      <name val="Gill Sans MT"/>
      <family val="2"/>
    </font>
    <font>
      <b/>
      <sz val="12"/>
      <name val="Gill Sans MT"/>
      <family val="2"/>
    </font>
    <font>
      <u/>
      <sz val="12"/>
      <color indexed="12"/>
      <name val="Gill Sans MT"/>
      <family val="2"/>
    </font>
    <font>
      <b/>
      <sz val="13"/>
      <name val="Gill Sans MT"/>
      <family val="2"/>
    </font>
    <font>
      <b/>
      <u/>
      <sz val="13"/>
      <name val="Gill Sans MT"/>
      <family val="2"/>
    </font>
    <font>
      <sz val="10"/>
      <color theme="0"/>
      <name val="Gill Sans MT"/>
      <family val="2"/>
    </font>
    <font>
      <sz val="10"/>
      <color theme="1"/>
      <name val="Gill Sans MT"/>
      <family val="2"/>
    </font>
    <font>
      <b/>
      <sz val="9"/>
      <name val="Gill Sans MT"/>
      <family val="2"/>
    </font>
    <font>
      <sz val="10"/>
      <color rgb="FFFF0000"/>
      <name val="Gill Sans MT"/>
      <family val="2"/>
    </font>
    <font>
      <sz val="26"/>
      <name val="Gill Sans MT"/>
      <family val="2"/>
    </font>
    <font>
      <sz val="11"/>
      <name val="Gill Sans MT"/>
      <family val="2"/>
    </font>
    <font>
      <b/>
      <u/>
      <sz val="12"/>
      <name val="Gill Sans MT"/>
      <family val="2"/>
    </font>
    <font>
      <b/>
      <sz val="9"/>
      <color theme="1"/>
      <name val="Gill Sans MT"/>
      <family val="2"/>
    </font>
    <font>
      <b/>
      <sz val="14"/>
      <name val="Gill Sans MT"/>
      <family val="2"/>
    </font>
    <font>
      <b/>
      <sz val="8"/>
      <name val="Gill Sans MT"/>
      <family val="2"/>
    </font>
    <font>
      <sz val="8"/>
      <name val="Gill Sans MT"/>
      <family val="2"/>
    </font>
    <font>
      <b/>
      <u/>
      <sz val="9"/>
      <name val="Gill Sans MT"/>
      <family val="2"/>
    </font>
    <font>
      <sz val="9"/>
      <name val="Gill Sans MT"/>
      <family val="2"/>
    </font>
    <font>
      <b/>
      <sz val="9"/>
      <color theme="3" tint="0.39997558519241921"/>
      <name val="Gill Sans MT"/>
      <family val="2"/>
    </font>
    <font>
      <sz val="16"/>
      <color rgb="FF00B050"/>
      <name val="Gill Sans MT"/>
      <family val="2"/>
    </font>
    <font>
      <b/>
      <i/>
      <sz val="9"/>
      <name val="Gill Sans MT"/>
      <family val="2"/>
    </font>
    <font>
      <sz val="10"/>
      <color theme="9"/>
      <name val="Gill Sans MT"/>
      <family val="2"/>
    </font>
    <font>
      <b/>
      <sz val="11"/>
      <color theme="9"/>
      <name val="Gill Sans MT"/>
      <family val="2"/>
    </font>
    <font>
      <b/>
      <u/>
      <sz val="11"/>
      <color theme="6" tint="-0.249977111117893"/>
      <name val="Gill Sans MT"/>
      <family val="2"/>
    </font>
    <font>
      <sz val="10"/>
      <color theme="0" tint="-4.9989318521683403E-2"/>
      <name val="Gill Sans MT"/>
      <family val="2"/>
    </font>
    <font>
      <u/>
      <sz val="10"/>
      <color theme="3" tint="0.39997558519241921"/>
      <name val="Gill Sans MT"/>
      <family val="2"/>
    </font>
  </fonts>
  <fills count="15">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03E9B"/>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65">
    <xf numFmtId="0" fontId="0" fillId="0" borderId="0" xfId="0"/>
    <xf numFmtId="0" fontId="0" fillId="0" borderId="0" xfId="0" applyAlignment="1">
      <alignment wrapText="1"/>
    </xf>
    <xf numFmtId="0" fontId="2" fillId="0" borderId="0" xfId="0" applyFont="1"/>
    <xf numFmtId="0" fontId="2" fillId="0" borderId="1" xfId="0" applyFont="1" applyBorder="1" applyAlignment="1">
      <alignment wrapText="1"/>
    </xf>
    <xf numFmtId="0" fontId="0" fillId="0" borderId="1" xfId="0" applyBorder="1" applyAlignment="1">
      <alignment wrapText="1"/>
    </xf>
    <xf numFmtId="0" fontId="2" fillId="0" borderId="1" xfId="0" applyFont="1" applyBorder="1"/>
    <xf numFmtId="4" fontId="2" fillId="0" borderId="1" xfId="0" applyNumberFormat="1" applyFont="1" applyBorder="1" applyAlignment="1">
      <alignment horizontal="right"/>
    </xf>
    <xf numFmtId="4" fontId="0" fillId="0" borderId="1" xfId="0" applyNumberFormat="1" applyBorder="1" applyAlignment="1">
      <alignment horizontal="right"/>
    </xf>
    <xf numFmtId="4" fontId="2" fillId="0" borderId="1" xfId="0" applyNumberFormat="1" applyFont="1" applyBorder="1"/>
    <xf numFmtId="0" fontId="1" fillId="0" borderId="1" xfId="0" applyFont="1" applyBorder="1" applyAlignment="1">
      <alignment wrapText="1"/>
    </xf>
    <xf numFmtId="4" fontId="0" fillId="0" borderId="1" xfId="0" applyNumberFormat="1" applyBorder="1"/>
    <xf numFmtId="0" fontId="0" fillId="0" borderId="1" xfId="0" applyBorder="1"/>
    <xf numFmtId="0" fontId="4" fillId="2" borderId="0" xfId="0" applyFont="1" applyFill="1"/>
    <xf numFmtId="0" fontId="0" fillId="3" borderId="0" xfId="0" applyFill="1"/>
    <xf numFmtId="0" fontId="6" fillId="3" borderId="0" xfId="0" applyFont="1" applyFill="1"/>
    <xf numFmtId="0" fontId="4" fillId="3" borderId="0" xfId="0" applyFont="1" applyFill="1"/>
    <xf numFmtId="0" fontId="5" fillId="3" borderId="0" xfId="0" applyFont="1" applyFill="1"/>
    <xf numFmtId="0" fontId="8" fillId="2" borderId="0" xfId="0" applyFont="1" applyFill="1"/>
    <xf numFmtId="0" fontId="8" fillId="3" borderId="0" xfId="0" applyFont="1" applyFill="1"/>
    <xf numFmtId="0" fontId="9" fillId="3" borderId="0" xfId="0" applyFont="1" applyFill="1"/>
    <xf numFmtId="0" fontId="10" fillId="2" borderId="0" xfId="0" applyFont="1" applyFill="1"/>
    <xf numFmtId="0" fontId="14" fillId="2" borderId="0" xfId="0" applyFont="1" applyFill="1"/>
    <xf numFmtId="0" fontId="15" fillId="2" borderId="0" xfId="0" applyFont="1" applyFill="1"/>
    <xf numFmtId="0" fontId="10" fillId="5" borderId="0" xfId="0" applyFont="1" applyFill="1"/>
    <xf numFmtId="0" fontId="20" fillId="5" borderId="0" xfId="0" applyFont="1" applyFill="1"/>
    <xf numFmtId="0" fontId="25" fillId="5" borderId="15" xfId="0" applyFont="1" applyFill="1" applyBorder="1"/>
    <xf numFmtId="0" fontId="10" fillId="5" borderId="16" xfId="0" applyFont="1" applyFill="1" applyBorder="1"/>
    <xf numFmtId="0" fontId="10" fillId="5" borderId="6" xfId="0" applyFont="1" applyFill="1" applyBorder="1" applyAlignment="1">
      <alignment vertical="center"/>
    </xf>
    <xf numFmtId="0" fontId="14" fillId="5" borderId="0" xfId="0" applyFont="1" applyFill="1"/>
    <xf numFmtId="0" fontId="21" fillId="5" borderId="0" xfId="0" applyFont="1" applyFill="1"/>
    <xf numFmtId="0" fontId="22" fillId="2" borderId="0" xfId="0" applyFont="1" applyFill="1"/>
    <xf numFmtId="0" fontId="30" fillId="2" borderId="0" xfId="0" applyFont="1" applyFill="1"/>
    <xf numFmtId="4" fontId="15" fillId="4" borderId="5" xfId="0" applyNumberFormat="1" applyFont="1" applyFill="1" applyBorder="1"/>
    <xf numFmtId="0" fontId="10" fillId="2" borderId="0" xfId="0" applyFont="1" applyFill="1" applyAlignment="1">
      <alignment wrapText="1"/>
    </xf>
    <xf numFmtId="0" fontId="32" fillId="2" borderId="0" xfId="0" applyFont="1" applyFill="1"/>
    <xf numFmtId="0" fontId="32" fillId="2" borderId="0" xfId="0" quotePrefix="1" applyFont="1" applyFill="1"/>
    <xf numFmtId="0" fontId="28" fillId="6" borderId="0" xfId="0" applyFont="1" applyFill="1"/>
    <xf numFmtId="0" fontId="10" fillId="6" borderId="0" xfId="0" applyFont="1" applyFill="1"/>
    <xf numFmtId="0" fontId="15" fillId="6" borderId="2"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21" fillId="6" borderId="0" xfId="0" applyFont="1" applyFill="1"/>
    <xf numFmtId="0" fontId="31" fillId="6" borderId="0" xfId="0" applyFont="1" applyFill="1"/>
    <xf numFmtId="0" fontId="15" fillId="6" borderId="7" xfId="0" applyFont="1" applyFill="1" applyBorder="1" applyAlignment="1">
      <alignment vertical="top" wrapText="1"/>
    </xf>
    <xf numFmtId="0" fontId="13" fillId="6" borderId="0" xfId="0" applyFont="1" applyFill="1"/>
    <xf numFmtId="4" fontId="15" fillId="8" borderId="1" xfId="0" applyNumberFormat="1" applyFont="1" applyFill="1" applyBorder="1" applyAlignment="1">
      <alignment horizontal="right"/>
    </xf>
    <xf numFmtId="4" fontId="15" fillId="8" borderId="1" xfId="0" applyNumberFormat="1" applyFont="1" applyFill="1" applyBorder="1"/>
    <xf numFmtId="4" fontId="15" fillId="8" borderId="4" xfId="0" applyNumberFormat="1" applyFont="1" applyFill="1" applyBorder="1"/>
    <xf numFmtId="4" fontId="15" fillId="8" borderId="5" xfId="0" applyNumberFormat="1" applyFont="1" applyFill="1" applyBorder="1" applyAlignment="1">
      <alignment horizontal="right"/>
    </xf>
    <xf numFmtId="4" fontId="15" fillId="8" borderId="5" xfId="0" applyNumberFormat="1" applyFont="1" applyFill="1" applyBorder="1"/>
    <xf numFmtId="0" fontId="29" fillId="6" borderId="2" xfId="0" applyFont="1" applyFill="1" applyBorder="1" applyAlignment="1">
      <alignment vertical="center" wrapText="1"/>
    </xf>
    <xf numFmtId="0" fontId="29" fillId="6" borderId="7" xfId="0" applyFont="1" applyFill="1" applyBorder="1" applyAlignment="1">
      <alignment horizontal="center" vertical="top" wrapText="1"/>
    </xf>
    <xf numFmtId="0" fontId="29" fillId="6" borderId="7"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8" borderId="3" xfId="0" applyFont="1" applyFill="1" applyBorder="1"/>
    <xf numFmtId="0" fontId="29" fillId="8" borderId="9" xfId="0" applyFont="1" applyFill="1" applyBorder="1"/>
    <xf numFmtId="0" fontId="22" fillId="8" borderId="3" xfId="0" applyFont="1" applyFill="1" applyBorder="1"/>
    <xf numFmtId="0" fontId="22" fillId="8" borderId="10" xfId="0" applyFont="1" applyFill="1" applyBorder="1"/>
    <xf numFmtId="0" fontId="22" fillId="8" borderId="9" xfId="0" applyFont="1" applyFill="1" applyBorder="1"/>
    <xf numFmtId="0" fontId="33" fillId="8" borderId="3" xfId="0" applyFont="1" applyFill="1" applyBorder="1"/>
    <xf numFmtId="0" fontId="29" fillId="6" borderId="8" xfId="0" applyFont="1" applyFill="1" applyBorder="1" applyAlignment="1">
      <alignment vertical="top" wrapText="1"/>
    </xf>
    <xf numFmtId="0" fontId="15" fillId="6" borderId="2" xfId="0" applyFont="1" applyFill="1" applyBorder="1" applyAlignment="1">
      <alignment horizontal="center" vertical="center"/>
    </xf>
    <xf numFmtId="0" fontId="10" fillId="8" borderId="0" xfId="0" applyFont="1" applyFill="1"/>
    <xf numFmtId="0" fontId="32" fillId="8" borderId="0" xfId="0" applyFont="1" applyFill="1"/>
    <xf numFmtId="0" fontId="30" fillId="8" borderId="0" xfId="0" applyFont="1" applyFill="1"/>
    <xf numFmtId="0" fontId="32" fillId="8" borderId="0" xfId="0" quotePrefix="1" applyFont="1" applyFill="1"/>
    <xf numFmtId="4" fontId="15" fillId="8" borderId="6" xfId="0" applyNumberFormat="1" applyFont="1" applyFill="1" applyBorder="1"/>
    <xf numFmtId="4" fontId="15" fillId="8" borderId="11" xfId="0" applyNumberFormat="1" applyFont="1" applyFill="1" applyBorder="1"/>
    <xf numFmtId="0" fontId="24" fillId="6" borderId="14" xfId="0" applyFont="1" applyFill="1" applyBorder="1" applyAlignment="1">
      <alignment horizontal="left"/>
    </xf>
    <xf numFmtId="0" fontId="26" fillId="9" borderId="0" xfId="0" applyFont="1" applyFill="1"/>
    <xf numFmtId="0" fontId="10" fillId="9" borderId="0" xfId="0" applyFont="1" applyFill="1"/>
    <xf numFmtId="0" fontId="10" fillId="10" borderId="0" xfId="0" applyFont="1" applyFill="1"/>
    <xf numFmtId="0" fontId="22" fillId="10" borderId="0" xfId="0" applyFont="1" applyFill="1"/>
    <xf numFmtId="0" fontId="21" fillId="10" borderId="0" xfId="0" applyFont="1" applyFill="1"/>
    <xf numFmtId="0" fontId="37" fillId="9" borderId="0" xfId="0" applyFont="1" applyFill="1" applyAlignment="1">
      <alignment horizontal="left"/>
    </xf>
    <xf numFmtId="0" fontId="36" fillId="9" borderId="0" xfId="0" applyFont="1" applyFill="1" applyAlignment="1">
      <alignment horizontal="center"/>
    </xf>
    <xf numFmtId="0" fontId="15" fillId="11" borderId="2" xfId="0" applyFont="1" applyFill="1" applyBorder="1"/>
    <xf numFmtId="0" fontId="15" fillId="11" borderId="3" xfId="0" applyFont="1" applyFill="1" applyBorder="1"/>
    <xf numFmtId="0" fontId="15" fillId="11" borderId="9" xfId="0" applyFont="1" applyFill="1" applyBorder="1"/>
    <xf numFmtId="0" fontId="15" fillId="10" borderId="3" xfId="0" applyFont="1" applyFill="1" applyBorder="1"/>
    <xf numFmtId="0" fontId="10" fillId="10" borderId="20" xfId="0" applyFont="1" applyFill="1" applyBorder="1"/>
    <xf numFmtId="0" fontId="10" fillId="10" borderId="21" xfId="0" applyFont="1" applyFill="1" applyBorder="1"/>
    <xf numFmtId="0" fontId="15" fillId="10" borderId="0" xfId="0" applyFont="1" applyFill="1"/>
    <xf numFmtId="0" fontId="10" fillId="10" borderId="1" xfId="0" applyFont="1" applyFill="1" applyBorder="1" applyAlignment="1">
      <alignment horizontal="center"/>
    </xf>
    <xf numFmtId="0" fontId="10" fillId="10" borderId="0" xfId="0" applyFont="1" applyFill="1" applyAlignment="1">
      <alignment horizontal="right"/>
    </xf>
    <xf numFmtId="0" fontId="15" fillId="11" borderId="0" xfId="0" applyFont="1" applyFill="1"/>
    <xf numFmtId="0" fontId="10" fillId="11" borderId="1" xfId="0" applyFont="1" applyFill="1" applyBorder="1" applyAlignment="1">
      <alignment horizontal="center"/>
    </xf>
    <xf numFmtId="0" fontId="22" fillId="6" borderId="0" xfId="0" applyFont="1" applyFill="1"/>
    <xf numFmtId="0" fontId="22" fillId="11" borderId="0" xfId="0" applyFont="1" applyFill="1"/>
    <xf numFmtId="0" fontId="10" fillId="11" borderId="0" xfId="0" applyFont="1" applyFill="1"/>
    <xf numFmtId="0" fontId="33" fillId="11" borderId="0" xfId="0" applyFont="1" applyFill="1"/>
    <xf numFmtId="0" fontId="10" fillId="11" borderId="0" xfId="0" applyFont="1" applyFill="1" applyAlignment="1">
      <alignment horizontal="right"/>
    </xf>
    <xf numFmtId="6" fontId="14" fillId="11" borderId="21" xfId="0" applyNumberFormat="1" applyFont="1" applyFill="1" applyBorder="1" applyAlignment="1">
      <alignment vertical="center" wrapText="1"/>
    </xf>
    <xf numFmtId="6" fontId="14" fillId="10" borderId="21" xfId="0" applyNumberFormat="1" applyFont="1" applyFill="1" applyBorder="1" applyAlignment="1">
      <alignment vertical="center" wrapText="1"/>
    </xf>
    <xf numFmtId="0" fontId="15" fillId="11" borderId="29" xfId="0" applyFont="1" applyFill="1" applyBorder="1" applyAlignment="1">
      <alignment vertical="center" wrapText="1"/>
    </xf>
    <xf numFmtId="0" fontId="15" fillId="10" borderId="29" xfId="0" applyFont="1" applyFill="1" applyBorder="1" applyAlignment="1">
      <alignment vertical="center" wrapText="1"/>
    </xf>
    <xf numFmtId="0" fontId="18" fillId="9" borderId="0" xfId="0" applyFont="1" applyFill="1"/>
    <xf numFmtId="0" fontId="14" fillId="10" borderId="28" xfId="0" applyFont="1" applyFill="1" applyBorder="1" applyAlignment="1">
      <alignment vertical="center" wrapText="1"/>
    </xf>
    <xf numFmtId="0" fontId="14" fillId="10" borderId="31" xfId="0" applyFont="1" applyFill="1" applyBorder="1" applyAlignment="1">
      <alignment vertical="center" wrapText="1"/>
    </xf>
    <xf numFmtId="0" fontId="14" fillId="10" borderId="16" xfId="0" applyFont="1" applyFill="1" applyBorder="1" applyAlignment="1">
      <alignment vertical="center" wrapText="1"/>
    </xf>
    <xf numFmtId="0" fontId="14" fillId="11" borderId="7" xfId="0" applyFont="1" applyFill="1" applyBorder="1" applyAlignment="1">
      <alignment horizontal="center" vertical="center" wrapText="1"/>
    </xf>
    <xf numFmtId="0" fontId="14" fillId="11" borderId="25" xfId="0" applyFont="1" applyFill="1" applyBorder="1" applyAlignment="1">
      <alignment horizontal="center" vertical="center" wrapText="1"/>
    </xf>
    <xf numFmtId="0" fontId="12" fillId="12" borderId="0" xfId="0" applyFont="1" applyFill="1"/>
    <xf numFmtId="0" fontId="10" fillId="12" borderId="0" xfId="0" applyFont="1" applyFill="1"/>
    <xf numFmtId="8" fontId="10" fillId="12" borderId="0" xfId="0" applyNumberFormat="1" applyFont="1" applyFill="1"/>
    <xf numFmtId="0" fontId="16" fillId="12" borderId="0" xfId="0" applyFont="1" applyFill="1"/>
    <xf numFmtId="0" fontId="34" fillId="12" borderId="17" xfId="0" applyFont="1" applyFill="1" applyBorder="1" applyAlignment="1">
      <alignment vertical="center" wrapText="1"/>
    </xf>
    <xf numFmtId="0" fontId="34" fillId="12" borderId="0" xfId="0" applyFont="1" applyFill="1" applyAlignment="1">
      <alignment vertical="center" wrapText="1"/>
    </xf>
    <xf numFmtId="0" fontId="17" fillId="12" borderId="0" xfId="1" applyFont="1" applyFill="1" applyAlignment="1" applyProtection="1"/>
    <xf numFmtId="0" fontId="13" fillId="12" borderId="0" xfId="0" applyFont="1" applyFill="1" applyAlignment="1">
      <alignment horizontal="center"/>
    </xf>
    <xf numFmtId="0" fontId="10" fillId="12" borderId="0" xfId="0" applyFont="1" applyFill="1" applyAlignment="1">
      <alignment horizontal="center"/>
    </xf>
    <xf numFmtId="0" fontId="20" fillId="12" borderId="0" xfId="0" applyFont="1" applyFill="1"/>
    <xf numFmtId="0" fontId="19" fillId="12" borderId="0" xfId="0" applyFont="1" applyFill="1"/>
    <xf numFmtId="0" fontId="21" fillId="12" borderId="0" xfId="0" applyFont="1" applyFill="1"/>
    <xf numFmtId="0" fontId="27" fillId="12" borderId="0" xfId="0" applyFont="1" applyFill="1"/>
    <xf numFmtId="0" fontId="23" fillId="12" borderId="0" xfId="0" applyFont="1" applyFill="1"/>
    <xf numFmtId="0" fontId="15" fillId="12" borderId="0" xfId="0" applyFont="1" applyFill="1"/>
    <xf numFmtId="0" fontId="14" fillId="12" borderId="13" xfId="0" applyFont="1" applyFill="1" applyBorder="1" applyAlignment="1">
      <alignment horizontal="center" vertical="center" wrapText="1"/>
    </xf>
    <xf numFmtId="4" fontId="24" fillId="12" borderId="13" xfId="0" applyNumberFormat="1" applyFont="1" applyFill="1" applyBorder="1" applyAlignment="1">
      <alignment horizontal="right"/>
    </xf>
    <xf numFmtId="0" fontId="24" fillId="12" borderId="13" xfId="0" applyFont="1" applyFill="1" applyBorder="1" applyAlignment="1">
      <alignment horizontal="left"/>
    </xf>
    <xf numFmtId="0" fontId="39" fillId="12" borderId="0" xfId="0" applyFont="1" applyFill="1"/>
    <xf numFmtId="4" fontId="39" fillId="12" borderId="0" xfId="0" applyNumberFormat="1" applyFont="1" applyFill="1"/>
    <xf numFmtId="0" fontId="4" fillId="12" borderId="0" xfId="0" applyFont="1" applyFill="1"/>
    <xf numFmtId="0" fontId="40" fillId="2" borderId="0" xfId="0" quotePrefix="1" applyFont="1" applyFill="1"/>
    <xf numFmtId="0" fontId="15" fillId="10" borderId="29" xfId="0" applyFont="1" applyFill="1" applyBorder="1"/>
    <xf numFmtId="0" fontId="15" fillId="11" borderId="30" xfId="0" applyFont="1" applyFill="1" applyBorder="1" applyAlignment="1">
      <alignment horizontal="center" vertical="center" wrapText="1"/>
    </xf>
    <xf numFmtId="0" fontId="15" fillId="13" borderId="0" xfId="0" applyFont="1" applyFill="1"/>
    <xf numFmtId="0" fontId="10" fillId="13" borderId="0" xfId="0" applyFont="1" applyFill="1"/>
    <xf numFmtId="0" fontId="16" fillId="14" borderId="12" xfId="0" applyFont="1" applyFill="1" applyBorder="1"/>
    <xf numFmtId="0" fontId="16" fillId="14" borderId="13" xfId="0" applyFont="1" applyFill="1" applyBorder="1"/>
    <xf numFmtId="0" fontId="15" fillId="14" borderId="13" xfId="0" applyFont="1" applyFill="1" applyBorder="1"/>
    <xf numFmtId="0" fontId="15" fillId="14" borderId="14" xfId="0" applyFont="1" applyFill="1" applyBorder="1"/>
    <xf numFmtId="0" fontId="16" fillId="14" borderId="15" xfId="0" applyFont="1" applyFill="1" applyBorder="1"/>
    <xf numFmtId="0" fontId="16" fillId="14" borderId="16" xfId="0" applyFont="1" applyFill="1" applyBorder="1" applyAlignment="1">
      <alignment horizontal="center"/>
    </xf>
    <xf numFmtId="0" fontId="16" fillId="14" borderId="18" xfId="0" applyFont="1" applyFill="1" applyBorder="1" applyAlignment="1">
      <alignment horizontal="center"/>
    </xf>
    <xf numFmtId="0" fontId="33" fillId="12" borderId="19" xfId="0" applyFont="1" applyFill="1" applyBorder="1" applyAlignment="1">
      <alignment horizontal="left" vertical="top" wrapText="1"/>
    </xf>
    <xf numFmtId="0" fontId="33" fillId="12" borderId="20" xfId="0" applyFont="1" applyFill="1" applyBorder="1" applyAlignment="1">
      <alignment horizontal="left" vertical="top" wrapText="1"/>
    </xf>
    <xf numFmtId="0" fontId="33" fillId="12" borderId="21" xfId="0" applyFont="1" applyFill="1" applyBorder="1" applyAlignment="1">
      <alignment horizontal="left" vertical="top" wrapText="1"/>
    </xf>
    <xf numFmtId="0" fontId="10" fillId="11" borderId="22" xfId="0" applyFont="1" applyFill="1" applyBorder="1"/>
    <xf numFmtId="0" fontId="10" fillId="11" borderId="23" xfId="0" applyFont="1" applyFill="1" applyBorder="1"/>
    <xf numFmtId="0" fontId="10" fillId="10" borderId="22" xfId="0" applyFont="1" applyFill="1" applyBorder="1"/>
    <xf numFmtId="0" fontId="10" fillId="10" borderId="23" xfId="0" applyFont="1" applyFill="1" applyBorder="1"/>
    <xf numFmtId="0" fontId="14" fillId="6" borderId="19" xfId="0" applyFont="1" applyFill="1" applyBorder="1" applyAlignment="1">
      <alignment horizontal="center" vertical="center" wrapText="1"/>
    </xf>
    <xf numFmtId="0" fontId="14" fillId="6" borderId="20" xfId="0" applyFont="1" applyFill="1" applyBorder="1" applyAlignment="1">
      <alignment horizontal="center" vertical="center" wrapText="1"/>
    </xf>
    <xf numFmtId="4" fontId="24" fillId="6" borderId="20" xfId="0" applyNumberFormat="1" applyFont="1" applyFill="1" applyBorder="1" applyAlignment="1">
      <alignment horizontal="right"/>
    </xf>
    <xf numFmtId="0" fontId="14" fillId="6" borderId="21" xfId="0" applyFont="1" applyFill="1" applyBorder="1" applyAlignment="1">
      <alignment horizontal="center" vertical="center" wrapText="1"/>
    </xf>
    <xf numFmtId="0" fontId="14" fillId="6" borderId="19" xfId="0" applyFont="1" applyFill="1" applyBorder="1" applyAlignment="1">
      <alignment horizontal="center" vertical="center"/>
    </xf>
    <xf numFmtId="0" fontId="14" fillId="6" borderId="21" xfId="0" applyFont="1" applyFill="1" applyBorder="1" applyAlignment="1">
      <alignment horizontal="center" vertical="center"/>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38" fillId="12" borderId="17" xfId="1" applyFont="1" applyFill="1" applyBorder="1" applyAlignment="1" applyProtection="1">
      <alignment horizontal="right" wrapText="1"/>
    </xf>
    <xf numFmtId="0" fontId="38" fillId="12" borderId="0" xfId="1" applyFont="1" applyFill="1" applyAlignment="1" applyProtection="1">
      <alignment horizontal="right" wrapText="1"/>
    </xf>
    <xf numFmtId="0" fontId="10" fillId="11" borderId="24" xfId="0" applyFont="1" applyFill="1" applyBorder="1" applyAlignment="1">
      <alignment horizontal="center"/>
    </xf>
    <xf numFmtId="0" fontId="10" fillId="11" borderId="25" xfId="0" applyFont="1" applyFill="1" applyBorder="1" applyAlignment="1">
      <alignment horizontal="center"/>
    </xf>
    <xf numFmtId="0" fontId="19" fillId="12" borderId="0" xfId="0" applyFont="1" applyFill="1" applyAlignment="1">
      <alignment horizontal="center"/>
    </xf>
    <xf numFmtId="0" fontId="11" fillId="6" borderId="0" xfId="0" applyFont="1" applyFill="1" applyAlignment="1">
      <alignment horizontal="center"/>
    </xf>
    <xf numFmtId="14" fontId="10" fillId="11" borderId="22" xfId="0" applyNumberFormat="1" applyFont="1" applyFill="1" applyBorder="1"/>
    <xf numFmtId="0" fontId="10" fillId="11" borderId="26" xfId="0" applyFont="1" applyFill="1" applyBorder="1"/>
    <xf numFmtId="0" fontId="10" fillId="11" borderId="27" xfId="0" applyFont="1" applyFill="1" applyBorder="1"/>
    <xf numFmtId="0" fontId="14" fillId="12" borderId="17" xfId="0" applyFont="1" applyFill="1" applyBorder="1" applyAlignment="1">
      <alignment horizontal="center" vertical="center" wrapText="1"/>
    </xf>
    <xf numFmtId="0" fontId="15" fillId="12" borderId="17" xfId="0" applyFont="1" applyFill="1" applyBorder="1" applyAlignment="1">
      <alignment horizontal="center"/>
    </xf>
    <xf numFmtId="0" fontId="15" fillId="12" borderId="0" xfId="0" applyFont="1" applyFill="1" applyAlignment="1">
      <alignment horizontal="center"/>
    </xf>
    <xf numFmtId="0" fontId="22" fillId="7" borderId="19" xfId="0" applyFont="1" applyFill="1" applyBorder="1" applyAlignment="1">
      <alignment horizontal="left" vertical="center" wrapText="1"/>
    </xf>
    <xf numFmtId="0" fontId="22" fillId="7" borderId="20" xfId="0" applyFont="1" applyFill="1" applyBorder="1" applyAlignment="1">
      <alignment horizontal="left" vertical="center" wrapText="1"/>
    </xf>
    <xf numFmtId="0" fontId="22" fillId="7" borderId="2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03E9B"/>
      <color rgb="FFF55DAD"/>
      <color rgb="FFF3399A"/>
      <color rgb="FFED7FB9"/>
      <color rgb="FFE6509F"/>
      <color rgb="FFCF41A0"/>
      <color rgb="FFD24EA6"/>
      <color rgb="FFFF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180976</xdr:colOff>
      <xdr:row>3</xdr:row>
      <xdr:rowOff>9526</xdr:rowOff>
    </xdr:from>
    <xdr:to>
      <xdr:col>8</xdr:col>
      <xdr:colOff>95870</xdr:colOff>
      <xdr:row>16</xdr:row>
      <xdr:rowOff>104776</xdr:rowOff>
    </xdr:to>
    <xdr:pic>
      <xdr:nvPicPr>
        <xdr:cNvPr id="3" name="Imagen 2">
          <a:extLst>
            <a:ext uri="{FF2B5EF4-FFF2-40B4-BE49-F238E27FC236}">
              <a16:creationId xmlns:a16="http://schemas.microsoft.com/office/drawing/2014/main" id="{686A139B-8D96-B254-9EBB-FF41F2BEF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3576" y="590551"/>
          <a:ext cx="2277094" cy="2228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838523</xdr:colOff>
      <xdr:row>0</xdr:row>
      <xdr:rowOff>47625</xdr:rowOff>
    </xdr:from>
    <xdr:to>
      <xdr:col>7</xdr:col>
      <xdr:colOff>333375</xdr:colOff>
      <xdr:row>9</xdr:row>
      <xdr:rowOff>183735</xdr:rowOff>
    </xdr:to>
    <xdr:pic>
      <xdr:nvPicPr>
        <xdr:cNvPr id="5" name="Imagen 4">
          <a:extLst>
            <a:ext uri="{FF2B5EF4-FFF2-40B4-BE49-F238E27FC236}">
              <a16:creationId xmlns:a16="http://schemas.microsoft.com/office/drawing/2014/main" id="{2DFC0E35-3B32-3A6B-124C-F349D1D6685A}"/>
            </a:ext>
          </a:extLst>
        </xdr:cNvPr>
        <xdr:cNvPicPr>
          <a:picLocks noChangeAspect="1"/>
        </xdr:cNvPicPr>
      </xdr:nvPicPr>
      <xdr:blipFill>
        <a:blip xmlns:r="http://schemas.openxmlformats.org/officeDocument/2006/relationships" r:embed="rId1" cstate="print">
          <a:duotone>
            <a:prstClr val="black"/>
            <a:srgbClr val="7D985A">
              <a:tint val="45000"/>
              <a:satMod val="400000"/>
            </a:srgbClr>
          </a:duotone>
          <a:extLst>
            <a:ext uri="{BEBA8EAE-BF5A-486C-A8C5-ECC9F3942E4B}">
              <a14:imgProps xmlns:a14="http://schemas.microsoft.com/office/drawing/2010/main">
                <a14:imgLayer r:embed="rId2">
                  <a14:imgEffect>
                    <a14:colorTemperature colorTemp="112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5696273" y="47625"/>
          <a:ext cx="2819077" cy="2431635"/>
        </a:xfrm>
        <a:prstGeom prst="rect">
          <a:avLst/>
        </a:prstGeom>
      </xdr:spPr>
    </xdr:pic>
    <xdr:clientData/>
  </xdr:twoCellAnchor>
  <xdr:twoCellAnchor editAs="oneCell">
    <xdr:from>
      <xdr:col>4</xdr:col>
      <xdr:colOff>263978</xdr:colOff>
      <xdr:row>16</xdr:row>
      <xdr:rowOff>0</xdr:rowOff>
    </xdr:from>
    <xdr:to>
      <xdr:col>6</xdr:col>
      <xdr:colOff>583560</xdr:colOff>
      <xdr:row>22</xdr:row>
      <xdr:rowOff>95250</xdr:rowOff>
    </xdr:to>
    <xdr:pic>
      <xdr:nvPicPr>
        <xdr:cNvPr id="13" name="Imagen 12">
          <a:extLst>
            <a:ext uri="{FF2B5EF4-FFF2-40B4-BE49-F238E27FC236}">
              <a16:creationId xmlns:a16="http://schemas.microsoft.com/office/drawing/2014/main" id="{5DB6EBA5-EE30-45C9-A3EF-97FE2574C4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1728" y="4068536"/>
          <a:ext cx="2870921" cy="16124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zarpemk@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72"/>
  <sheetViews>
    <sheetView tabSelected="1" zoomScaleNormal="100" workbookViewId="0">
      <selection activeCell="E30" sqref="E30"/>
    </sheetView>
  </sheetViews>
  <sheetFormatPr baseColWidth="10" defaultColWidth="11.44140625" defaultRowHeight="12.6" x14ac:dyDescent="0.2"/>
  <cols>
    <col min="1" max="1" width="1.44140625" style="17" customWidth="1"/>
    <col min="2" max="2" width="21.109375" style="17" customWidth="1"/>
    <col min="3" max="3" width="11.44140625" style="17" customWidth="1"/>
    <col min="4" max="4" width="14.33203125" style="17" customWidth="1"/>
    <col min="5" max="5" width="16.33203125" style="17" customWidth="1"/>
    <col min="6" max="6" width="18.88671875" style="17" customWidth="1"/>
    <col min="7" max="7" width="20.5546875" style="17" customWidth="1"/>
    <col min="8" max="8" width="14.88671875" style="17" customWidth="1"/>
    <col min="9" max="9" width="8.33203125" style="17" customWidth="1"/>
    <col min="10" max="32" width="11.44140625" style="18"/>
    <col min="33" max="16384" width="11.44140625" style="17"/>
  </cols>
  <sheetData>
    <row r="1" spans="2:9" ht="6" customHeight="1" x14ac:dyDescent="0.2"/>
    <row r="2" spans="2:9" ht="21.6" x14ac:dyDescent="0.5">
      <c r="B2" s="155" t="s">
        <v>138</v>
      </c>
      <c r="C2" s="155"/>
      <c r="D2" s="155"/>
      <c r="E2" s="155"/>
      <c r="F2" s="155"/>
      <c r="G2" s="155"/>
      <c r="H2" s="155"/>
      <c r="I2" s="155"/>
    </row>
    <row r="3" spans="2:9" ht="15.75" customHeight="1" x14ac:dyDescent="0.45">
      <c r="B3" s="102" t="s">
        <v>120</v>
      </c>
      <c r="C3" s="103"/>
      <c r="D3" s="103"/>
      <c r="E3" s="103"/>
      <c r="F3" s="103"/>
      <c r="G3" s="103"/>
      <c r="H3" s="103"/>
      <c r="I3" s="103"/>
    </row>
    <row r="4" spans="2:9" ht="6" customHeight="1" thickBot="1" x14ac:dyDescent="0.5">
      <c r="B4" s="109"/>
      <c r="C4" s="110"/>
      <c r="D4" s="110"/>
      <c r="E4" s="110"/>
      <c r="F4" s="110"/>
      <c r="G4" s="110"/>
      <c r="H4" s="110"/>
      <c r="I4" s="103"/>
    </row>
    <row r="5" spans="2:9" ht="18.600000000000001" hidden="1" thickBot="1" x14ac:dyDescent="0.55000000000000004">
      <c r="B5" s="21"/>
      <c r="C5" s="20"/>
      <c r="D5" s="20"/>
      <c r="E5" s="103"/>
      <c r="F5" s="103"/>
      <c r="G5" s="103"/>
      <c r="H5" s="103"/>
      <c r="I5" s="103"/>
    </row>
    <row r="6" spans="2:9" ht="12.75" hidden="1" customHeight="1" x14ac:dyDescent="0.5">
      <c r="B6" s="21"/>
      <c r="C6" s="20"/>
      <c r="D6" s="20"/>
      <c r="E6" s="103"/>
      <c r="F6" s="103"/>
      <c r="G6" s="103"/>
      <c r="H6" s="103"/>
      <c r="I6" s="103"/>
    </row>
    <row r="7" spans="2:9" ht="15.75" hidden="1" customHeight="1" thickBot="1" x14ac:dyDescent="0.5">
      <c r="B7" s="22"/>
      <c r="C7" s="20"/>
      <c r="D7" s="20"/>
      <c r="E7" s="103"/>
      <c r="F7" s="103"/>
      <c r="G7" s="103"/>
      <c r="H7" s="103"/>
      <c r="I7" s="103"/>
    </row>
    <row r="8" spans="2:9" ht="18" customHeight="1" x14ac:dyDescent="0.5">
      <c r="B8" s="76" t="s">
        <v>91</v>
      </c>
      <c r="C8" s="152"/>
      <c r="D8" s="153"/>
      <c r="E8" s="103"/>
      <c r="F8" s="105"/>
      <c r="G8" s="103"/>
      <c r="H8" s="103"/>
      <c r="I8" s="103"/>
    </row>
    <row r="9" spans="2:9" ht="18" customHeight="1" x14ac:dyDescent="0.45">
      <c r="B9" s="79" t="s">
        <v>92</v>
      </c>
      <c r="C9" s="140"/>
      <c r="D9" s="141"/>
      <c r="E9" s="106"/>
      <c r="F9" s="107"/>
      <c r="G9" s="107"/>
      <c r="H9" s="103"/>
      <c r="I9" s="103"/>
    </row>
    <row r="10" spans="2:9" ht="18" customHeight="1" x14ac:dyDescent="0.45">
      <c r="B10" s="77" t="s">
        <v>93</v>
      </c>
      <c r="C10" s="138"/>
      <c r="D10" s="139"/>
      <c r="E10" s="150" t="s">
        <v>137</v>
      </c>
      <c r="F10" s="151"/>
      <c r="G10" s="107"/>
      <c r="H10" s="103"/>
      <c r="I10" s="103"/>
    </row>
    <row r="11" spans="2:9" ht="18" customHeight="1" x14ac:dyDescent="0.45">
      <c r="B11" s="79" t="s">
        <v>94</v>
      </c>
      <c r="C11" s="140"/>
      <c r="D11" s="141"/>
      <c r="E11" s="150"/>
      <c r="F11" s="151"/>
      <c r="G11" s="103"/>
      <c r="H11" s="103"/>
      <c r="I11" s="103"/>
    </row>
    <row r="12" spans="2:9" ht="18" customHeight="1" x14ac:dyDescent="0.45">
      <c r="B12" s="77" t="s">
        <v>95</v>
      </c>
      <c r="C12" s="156"/>
      <c r="D12" s="139"/>
      <c r="E12" s="150"/>
      <c r="F12" s="151"/>
      <c r="G12" s="103"/>
      <c r="H12" s="103"/>
      <c r="I12" s="103"/>
    </row>
    <row r="13" spans="2:9" ht="18" customHeight="1" x14ac:dyDescent="0.5">
      <c r="B13" s="79" t="s">
        <v>96</v>
      </c>
      <c r="C13" s="140"/>
      <c r="D13" s="141"/>
      <c r="E13" s="103"/>
      <c r="F13" s="108"/>
      <c r="G13" s="103"/>
      <c r="H13" s="103"/>
      <c r="I13" s="103"/>
    </row>
    <row r="14" spans="2:9" ht="18" customHeight="1" x14ac:dyDescent="0.45">
      <c r="B14" s="77" t="s">
        <v>97</v>
      </c>
      <c r="C14" s="138"/>
      <c r="D14" s="139"/>
      <c r="E14" s="103"/>
      <c r="F14" s="103"/>
      <c r="G14" s="103"/>
      <c r="H14" s="103"/>
      <c r="I14" s="103"/>
    </row>
    <row r="15" spans="2:9" ht="18" customHeight="1" x14ac:dyDescent="0.45">
      <c r="B15" s="79" t="s">
        <v>98</v>
      </c>
      <c r="C15" s="140"/>
      <c r="D15" s="141"/>
      <c r="E15" s="160"/>
      <c r="F15" s="161"/>
      <c r="G15" s="161"/>
      <c r="H15" s="161"/>
      <c r="I15" s="103"/>
    </row>
    <row r="16" spans="2:9" ht="18" customHeight="1" thickBot="1" x14ac:dyDescent="0.5">
      <c r="B16" s="78" t="s">
        <v>99</v>
      </c>
      <c r="C16" s="157"/>
      <c r="D16" s="158"/>
      <c r="E16" s="160"/>
      <c r="F16" s="161"/>
      <c r="G16" s="161"/>
      <c r="H16" s="161"/>
      <c r="I16" s="103"/>
    </row>
    <row r="17" spans="2:9" ht="19.5" customHeight="1" thickBot="1" x14ac:dyDescent="0.5">
      <c r="B17" s="124" t="s">
        <v>136</v>
      </c>
      <c r="C17" s="80"/>
      <c r="D17" s="81"/>
      <c r="E17" s="160"/>
      <c r="F17" s="161"/>
      <c r="G17" s="161"/>
      <c r="H17" s="161"/>
      <c r="I17" s="103"/>
    </row>
    <row r="18" spans="2:9" ht="16.5" customHeight="1" thickBot="1" x14ac:dyDescent="0.5">
      <c r="B18" s="103"/>
      <c r="C18" s="103"/>
      <c r="D18" s="103"/>
      <c r="E18" s="103"/>
      <c r="F18" s="103"/>
      <c r="G18" s="103"/>
      <c r="H18" s="103"/>
      <c r="I18" s="103"/>
    </row>
    <row r="19" spans="2:9" ht="57.75" customHeight="1" thickBot="1" x14ac:dyDescent="0.25">
      <c r="B19" s="142" t="s">
        <v>90</v>
      </c>
      <c r="C19" s="143"/>
      <c r="D19" s="145"/>
      <c r="E19" s="142" t="s">
        <v>89</v>
      </c>
      <c r="F19" s="145"/>
      <c r="G19" s="146" t="s">
        <v>88</v>
      </c>
      <c r="H19" s="147"/>
      <c r="I19" s="159"/>
    </row>
    <row r="20" spans="2:9" ht="38.25" customHeight="1" thickBot="1" x14ac:dyDescent="0.25">
      <c r="B20" s="94" t="s">
        <v>101</v>
      </c>
      <c r="C20" s="92"/>
      <c r="D20" s="148" t="s">
        <v>100</v>
      </c>
      <c r="E20" s="125" t="s">
        <v>76</v>
      </c>
      <c r="F20" s="100" t="s">
        <v>85</v>
      </c>
      <c r="G20" s="100" t="s">
        <v>86</v>
      </c>
      <c r="H20" s="101" t="s">
        <v>87</v>
      </c>
      <c r="I20" s="159"/>
    </row>
    <row r="21" spans="2:9" ht="34.200000000000003" thickBot="1" x14ac:dyDescent="0.25">
      <c r="B21" s="95" t="s">
        <v>102</v>
      </c>
      <c r="C21" s="93"/>
      <c r="D21" s="149"/>
      <c r="E21" s="97"/>
      <c r="F21" s="98"/>
      <c r="G21" s="98"/>
      <c r="H21" s="99"/>
      <c r="I21" s="159"/>
    </row>
    <row r="22" spans="2:9" ht="3.75" customHeight="1" x14ac:dyDescent="0.45">
      <c r="B22" s="103"/>
      <c r="C22" s="103"/>
      <c r="D22" s="103"/>
      <c r="E22" s="103"/>
      <c r="F22" s="103"/>
      <c r="G22" s="103"/>
      <c r="H22" s="103"/>
      <c r="I22" s="103"/>
    </row>
    <row r="23" spans="2:9" ht="19.8" x14ac:dyDescent="0.5">
      <c r="B23" s="96" t="s">
        <v>106</v>
      </c>
      <c r="C23" s="70"/>
      <c r="D23" s="103"/>
      <c r="E23" s="112" t="s">
        <v>84</v>
      </c>
      <c r="F23" s="111"/>
      <c r="G23" s="154" t="s">
        <v>108</v>
      </c>
      <c r="H23" s="154"/>
      <c r="I23" s="113"/>
    </row>
    <row r="24" spans="2:9" ht="4.5" customHeight="1" x14ac:dyDescent="0.45">
      <c r="B24" s="103"/>
      <c r="C24" s="103"/>
      <c r="D24" s="103"/>
      <c r="E24" s="103"/>
      <c r="F24" s="111"/>
      <c r="G24" s="103"/>
      <c r="H24" s="103"/>
      <c r="I24" s="120"/>
    </row>
    <row r="25" spans="2:9" ht="16.8" x14ac:dyDescent="0.45">
      <c r="B25" s="72" t="str">
        <f>Tarifak!B6</f>
        <v>AISIALDI TXARTELA ETA HAURRAK</v>
      </c>
      <c r="C25" s="71"/>
      <c r="D25" s="84"/>
      <c r="E25" s="83"/>
      <c r="F25" s="121">
        <f>Tarifak!C6</f>
        <v>25.67</v>
      </c>
      <c r="G25" s="82" t="s">
        <v>109</v>
      </c>
      <c r="H25" s="83"/>
      <c r="I25" s="121">
        <f>Tarifak!J6</f>
        <v>18.989999999999998</v>
      </c>
    </row>
    <row r="26" spans="2:9" ht="16.8" x14ac:dyDescent="0.45">
      <c r="B26" s="88" t="str">
        <f>Tarifak!B7</f>
        <v>GAZTEAK</v>
      </c>
      <c r="C26" s="89"/>
      <c r="D26" s="91"/>
      <c r="E26" s="86"/>
      <c r="F26" s="121">
        <f>Tarifak!C7</f>
        <v>31.39</v>
      </c>
      <c r="G26" s="85" t="s">
        <v>110</v>
      </c>
      <c r="H26" s="86"/>
      <c r="I26" s="121">
        <v>46.92</v>
      </c>
    </row>
    <row r="27" spans="2:9" ht="16.8" x14ac:dyDescent="0.45">
      <c r="B27" s="72" t="str">
        <f>Tarifak!B8</f>
        <v>HELDUAK + PYRENAICA</v>
      </c>
      <c r="C27" s="71"/>
      <c r="D27" s="71"/>
      <c r="E27" s="83"/>
      <c r="F27" s="121">
        <f>Tarifak!C8</f>
        <v>95.91</v>
      </c>
      <c r="G27" s="82" t="s">
        <v>50</v>
      </c>
      <c r="H27" s="83"/>
      <c r="I27" s="120" t="b">
        <f>IF(E25="X",Tarifak!C17,IF(E26="X",Tarifak!C16,IF(E27="X",Tarifak!C15,IF(E28="X",Tarifak!C15,IF(E29="X",Tarifak!C15,IF(E30="X",Tarifak!C15))))))</f>
        <v>0</v>
      </c>
    </row>
    <row r="28" spans="2:9" ht="16.8" x14ac:dyDescent="0.45">
      <c r="B28" s="90" t="str">
        <f>Tarifak!B9</f>
        <v>ONURADUNA (Pyrenaica gabe) (*)</v>
      </c>
      <c r="C28" s="89"/>
      <c r="D28" s="89"/>
      <c r="E28" s="86"/>
      <c r="F28" s="121">
        <f>Tarifak!C9</f>
        <v>87.55</v>
      </c>
      <c r="G28" s="85" t="s">
        <v>49</v>
      </c>
      <c r="H28" s="86"/>
      <c r="I28" s="121">
        <f>Tarifak!C23</f>
        <v>21.56</v>
      </c>
    </row>
    <row r="29" spans="2:9" ht="16.8" x14ac:dyDescent="0.45">
      <c r="B29" s="72" t="str">
        <f>Tarifak!B10</f>
        <v>65 URTETIK GORAKOAK + PYRENAICA</v>
      </c>
      <c r="C29" s="71"/>
      <c r="D29" s="71"/>
      <c r="E29" s="83"/>
      <c r="F29" s="121">
        <f>Tarifak!C10</f>
        <v>71.56</v>
      </c>
      <c r="G29" s="82" t="s">
        <v>124</v>
      </c>
      <c r="H29" s="83"/>
      <c r="I29" s="121">
        <f>Tarifak!C21</f>
        <v>38.44</v>
      </c>
    </row>
    <row r="30" spans="2:9" ht="16.8" x14ac:dyDescent="0.45">
      <c r="B30" s="88" t="str">
        <f>Tarifak!B11</f>
        <v xml:space="preserve">&gt;65 URTE ONURADUNA </v>
      </c>
      <c r="C30" s="89"/>
      <c r="D30" s="89"/>
      <c r="E30" s="86"/>
      <c r="F30" s="121">
        <f>Tarifak!C11</f>
        <v>63.2</v>
      </c>
      <c r="G30" s="85" t="s">
        <v>56</v>
      </c>
      <c r="H30" s="86"/>
      <c r="I30" s="121">
        <f>Tarifak!C22</f>
        <v>50.99</v>
      </c>
    </row>
    <row r="31" spans="2:9" ht="18" customHeight="1" x14ac:dyDescent="0.45">
      <c r="B31" s="103"/>
      <c r="C31" s="103"/>
      <c r="D31" s="103"/>
      <c r="E31" s="103"/>
      <c r="F31" s="120"/>
      <c r="G31" s="82" t="s">
        <v>123</v>
      </c>
      <c r="H31" s="83"/>
      <c r="I31" s="121">
        <f>Tarifak!C20</f>
        <v>2065.62</v>
      </c>
    </row>
    <row r="32" spans="2:9" ht="15" customHeight="1" x14ac:dyDescent="0.45">
      <c r="B32" s="126" t="s">
        <v>125</v>
      </c>
      <c r="C32" s="127"/>
      <c r="D32" s="127"/>
      <c r="E32" s="127"/>
      <c r="F32" s="127"/>
      <c r="G32" s="127"/>
      <c r="H32" s="103"/>
      <c r="I32" s="120"/>
    </row>
    <row r="33" spans="2:9" ht="9" customHeight="1" thickBot="1" x14ac:dyDescent="0.5">
      <c r="B33" s="116"/>
      <c r="C33" s="103"/>
      <c r="D33" s="103"/>
      <c r="E33" s="110"/>
      <c r="F33" s="103"/>
      <c r="G33" s="103"/>
      <c r="H33" s="103"/>
      <c r="I33" s="111"/>
    </row>
    <row r="34" spans="2:9" ht="48" customHeight="1" thickBot="1" x14ac:dyDescent="0.5">
      <c r="B34" s="135" t="s">
        <v>119</v>
      </c>
      <c r="C34" s="136"/>
      <c r="D34" s="136"/>
      <c r="E34" s="136"/>
      <c r="F34" s="136"/>
      <c r="G34" s="136"/>
      <c r="H34" s="137"/>
      <c r="I34" s="111"/>
    </row>
    <row r="35" spans="2:9" ht="18" customHeight="1" thickBot="1" x14ac:dyDescent="0.5">
      <c r="B35" s="103"/>
      <c r="C35" s="103"/>
      <c r="D35" s="103"/>
      <c r="E35" s="103"/>
      <c r="F35" s="103"/>
      <c r="G35" s="103"/>
      <c r="H35" s="115"/>
      <c r="I35" s="111">
        <f>IF(H26="X",I25+I26,IF(H25="x",I25,0))</f>
        <v>0</v>
      </c>
    </row>
    <row r="36" spans="2:9" ht="38.4" thickBot="1" x14ac:dyDescent="0.95">
      <c r="B36" s="142" t="s">
        <v>117</v>
      </c>
      <c r="C36" s="143"/>
      <c r="D36" s="144">
        <f>SUM(H35:I44)+5+IF(C20="X",25,0)+IF(C21="X",16,0)</f>
        <v>5</v>
      </c>
      <c r="E36" s="144"/>
      <c r="F36" s="68" t="s">
        <v>53</v>
      </c>
      <c r="G36" s="103"/>
      <c r="H36" s="111">
        <f>IF(E25="x",F25,0)</f>
        <v>0</v>
      </c>
      <c r="I36" s="111"/>
    </row>
    <row r="37" spans="2:9" ht="5.25" customHeight="1" thickBot="1" x14ac:dyDescent="0.95">
      <c r="B37" s="117"/>
      <c r="C37" s="117"/>
      <c r="D37" s="118"/>
      <c r="E37" s="118"/>
      <c r="F37" s="119"/>
      <c r="G37" s="103"/>
      <c r="H37" s="111"/>
      <c r="I37" s="111"/>
    </row>
    <row r="38" spans="2:9" ht="19.2" x14ac:dyDescent="0.5">
      <c r="B38" s="128" t="s">
        <v>118</v>
      </c>
      <c r="C38" s="129"/>
      <c r="D38" s="130"/>
      <c r="E38" s="129"/>
      <c r="F38" s="129"/>
      <c r="G38" s="131"/>
      <c r="H38" s="111">
        <f>IF(E26="x",F26,0)</f>
        <v>0</v>
      </c>
      <c r="I38" s="111">
        <f>IF(H27="x",I27,0)</f>
        <v>0</v>
      </c>
    </row>
    <row r="39" spans="2:9" ht="19.8" thickBot="1" x14ac:dyDescent="0.55000000000000004">
      <c r="B39" s="132"/>
      <c r="C39" s="133" t="s">
        <v>135</v>
      </c>
      <c r="D39" s="133"/>
      <c r="E39" s="133" t="s">
        <v>67</v>
      </c>
      <c r="F39" s="133"/>
      <c r="G39" s="134"/>
      <c r="H39" s="111">
        <f>IF(E27="x",F27,0)</f>
        <v>0</v>
      </c>
      <c r="I39" s="111">
        <f>IF(H28="x",I28,0)</f>
        <v>0</v>
      </c>
    </row>
    <row r="40" spans="2:9" ht="18.600000000000001" hidden="1" thickBot="1" x14ac:dyDescent="0.55000000000000004">
      <c r="B40" s="25"/>
      <c r="C40" s="26"/>
      <c r="D40" s="26"/>
      <c r="E40" s="26"/>
      <c r="F40" s="26"/>
      <c r="G40" s="27"/>
      <c r="H40" s="24">
        <f>IF(E28="x",F28,0)</f>
        <v>0</v>
      </c>
      <c r="I40" s="111">
        <f>IF(H29="x",I29,0)</f>
        <v>0</v>
      </c>
    </row>
    <row r="41" spans="2:9" ht="7.5" customHeight="1" x14ac:dyDescent="0.45">
      <c r="B41" s="103"/>
      <c r="C41" s="103"/>
      <c r="D41" s="103"/>
      <c r="E41" s="103"/>
      <c r="F41" s="103"/>
      <c r="G41" s="103"/>
      <c r="H41" s="111">
        <f>IF(E29="x",F29,0)</f>
        <v>0</v>
      </c>
      <c r="I41" s="111">
        <f>IF(H30="x",IF(H29="X",I30-I29,I30),0)</f>
        <v>0</v>
      </c>
    </row>
    <row r="42" spans="2:9" ht="24" customHeight="1" x14ac:dyDescent="0.5">
      <c r="B42" s="69" t="s">
        <v>116</v>
      </c>
      <c r="C42" s="70"/>
      <c r="D42" s="103"/>
      <c r="E42" s="103"/>
      <c r="F42" s="103"/>
      <c r="G42" s="103"/>
      <c r="H42" s="111">
        <f>IF(E30="x",F30,0)</f>
        <v>0</v>
      </c>
      <c r="I42" s="111">
        <f>IF(H31="x",I31,0)</f>
        <v>0</v>
      </c>
    </row>
    <row r="43" spans="2:9" ht="18" hidden="1" x14ac:dyDescent="0.5">
      <c r="B43" s="28" t="s">
        <v>77</v>
      </c>
      <c r="C43" s="23"/>
      <c r="D43" s="23"/>
      <c r="E43" s="23"/>
      <c r="F43" s="23"/>
      <c r="G43" s="23"/>
      <c r="H43" s="29">
        <f>IF(I20="x",H20,0)</f>
        <v>0</v>
      </c>
      <c r="I43" s="113"/>
    </row>
    <row r="44" spans="2:9" ht="18" hidden="1" x14ac:dyDescent="0.5">
      <c r="B44" s="28" t="s">
        <v>57</v>
      </c>
      <c r="C44" s="23"/>
      <c r="D44" s="23"/>
      <c r="E44" s="23"/>
      <c r="F44" s="23"/>
      <c r="G44" s="23"/>
      <c r="H44" s="29">
        <f>IF(I21="x",H21,0)</f>
        <v>0</v>
      </c>
      <c r="I44" s="113"/>
    </row>
    <row r="45" spans="2:9" ht="18" hidden="1" x14ac:dyDescent="0.5">
      <c r="B45" s="28" t="s">
        <v>54</v>
      </c>
      <c r="C45" s="23"/>
      <c r="D45" s="23"/>
      <c r="E45" s="23"/>
      <c r="F45" s="23"/>
      <c r="G45" s="23"/>
      <c r="H45" s="29"/>
      <c r="I45" s="113"/>
    </row>
    <row r="46" spans="2:9" ht="18" hidden="1" x14ac:dyDescent="0.5">
      <c r="B46" s="28" t="s">
        <v>68</v>
      </c>
      <c r="C46" s="23"/>
      <c r="D46" s="23"/>
      <c r="E46" s="23"/>
      <c r="F46" s="23"/>
      <c r="G46" s="23"/>
      <c r="H46" s="29"/>
      <c r="I46" s="113"/>
    </row>
    <row r="47" spans="2:9" ht="15.75" customHeight="1" x14ac:dyDescent="0.5">
      <c r="B47" s="74" t="s">
        <v>115</v>
      </c>
      <c r="C47" s="75"/>
      <c r="D47" s="75"/>
      <c r="E47" s="75"/>
      <c r="F47" s="75"/>
      <c r="G47" s="75"/>
      <c r="H47" s="75"/>
      <c r="I47" s="113"/>
    </row>
    <row r="48" spans="2:9" ht="6.75" customHeight="1" x14ac:dyDescent="0.45">
      <c r="B48" s="103"/>
      <c r="C48" s="103"/>
      <c r="D48" s="103"/>
      <c r="E48" s="103"/>
      <c r="F48" s="103"/>
      <c r="G48" s="103"/>
      <c r="H48" s="114"/>
      <c r="I48" s="114"/>
    </row>
    <row r="49" spans="1:9" ht="16.8" x14ac:dyDescent="0.45">
      <c r="B49" s="44" t="s">
        <v>84</v>
      </c>
      <c r="C49" s="37"/>
      <c r="D49" s="37"/>
      <c r="E49" s="87"/>
      <c r="F49" s="87"/>
      <c r="G49" s="87"/>
      <c r="H49" s="41"/>
      <c r="I49" s="41"/>
    </row>
    <row r="50" spans="1:9" ht="16.8" x14ac:dyDescent="0.45">
      <c r="B50" s="71" t="s">
        <v>82</v>
      </c>
      <c r="C50" s="71"/>
      <c r="D50" s="71" t="s">
        <v>139</v>
      </c>
      <c r="E50" s="72"/>
      <c r="F50" s="72"/>
      <c r="G50" s="72"/>
      <c r="H50" s="73"/>
      <c r="I50" s="73"/>
    </row>
    <row r="51" spans="1:9" ht="16.8" x14ac:dyDescent="0.45">
      <c r="B51" s="37" t="s">
        <v>60</v>
      </c>
      <c r="C51" s="37"/>
      <c r="D51" s="37" t="s">
        <v>140</v>
      </c>
      <c r="E51" s="37"/>
      <c r="F51" s="37"/>
      <c r="G51" s="37"/>
      <c r="H51" s="41"/>
      <c r="I51" s="41"/>
    </row>
    <row r="52" spans="1:9" ht="16.8" x14ac:dyDescent="0.45">
      <c r="B52" s="71" t="s">
        <v>47</v>
      </c>
      <c r="C52" s="71"/>
      <c r="D52" s="71" t="s">
        <v>141</v>
      </c>
      <c r="E52" s="71"/>
      <c r="F52" s="71"/>
      <c r="G52" s="71"/>
      <c r="H52" s="73"/>
      <c r="I52" s="73"/>
    </row>
    <row r="53" spans="1:9" ht="16.8" x14ac:dyDescent="0.45">
      <c r="B53" s="37" t="s">
        <v>65</v>
      </c>
      <c r="C53" s="37"/>
      <c r="D53" s="37" t="s">
        <v>142</v>
      </c>
      <c r="E53" s="37"/>
      <c r="F53" s="37"/>
      <c r="G53" s="37"/>
      <c r="H53" s="41"/>
      <c r="I53" s="41"/>
    </row>
    <row r="54" spans="1:9" ht="12.75" customHeight="1" x14ac:dyDescent="0.45">
      <c r="B54" s="71" t="s">
        <v>83</v>
      </c>
      <c r="C54" s="71"/>
      <c r="D54" s="71" t="s">
        <v>143</v>
      </c>
      <c r="E54" s="71"/>
      <c r="F54" s="71"/>
      <c r="G54" s="71"/>
      <c r="H54" s="73"/>
      <c r="I54" s="73"/>
    </row>
    <row r="55" spans="1:9" x14ac:dyDescent="0.2">
      <c r="A55" s="18"/>
      <c r="B55" s="18"/>
      <c r="C55" s="18"/>
      <c r="D55" s="18"/>
      <c r="E55" s="18"/>
      <c r="F55" s="18"/>
      <c r="G55" s="18"/>
      <c r="H55" s="19"/>
      <c r="I55" s="19"/>
    </row>
    <row r="56" spans="1:9" x14ac:dyDescent="0.2">
      <c r="A56" s="18"/>
      <c r="B56" s="18"/>
      <c r="C56" s="18"/>
      <c r="D56" s="18"/>
      <c r="E56" s="18"/>
      <c r="F56" s="18"/>
      <c r="G56" s="18"/>
      <c r="H56" s="18"/>
      <c r="I56" s="18"/>
    </row>
    <row r="57" spans="1:9" x14ac:dyDescent="0.2">
      <c r="A57" s="18"/>
      <c r="B57" s="18"/>
      <c r="C57" s="18"/>
      <c r="D57" s="18"/>
      <c r="E57" s="18"/>
      <c r="F57" s="18"/>
      <c r="G57" s="18"/>
      <c r="H57" s="18"/>
      <c r="I57" s="18"/>
    </row>
    <row r="58" spans="1:9" x14ac:dyDescent="0.2">
      <c r="A58" s="18"/>
      <c r="B58" s="18"/>
      <c r="C58" s="18"/>
      <c r="D58" s="18"/>
      <c r="E58" s="18"/>
      <c r="F58" s="18"/>
      <c r="G58" s="18"/>
      <c r="H58" s="18"/>
      <c r="I58" s="18"/>
    </row>
    <row r="59" spans="1:9" x14ac:dyDescent="0.2">
      <c r="A59" s="18"/>
      <c r="B59" s="18"/>
      <c r="C59" s="18"/>
      <c r="D59" s="18"/>
      <c r="E59" s="18"/>
      <c r="F59" s="18"/>
      <c r="G59" s="18"/>
      <c r="H59" s="18"/>
      <c r="I59" s="18"/>
    </row>
    <row r="60" spans="1:9" x14ac:dyDescent="0.2">
      <c r="A60" s="18"/>
      <c r="B60" s="18"/>
      <c r="C60" s="18"/>
      <c r="D60" s="18"/>
      <c r="E60" s="18"/>
      <c r="F60" s="18"/>
      <c r="G60" s="18"/>
      <c r="H60" s="18"/>
      <c r="I60" s="18"/>
    </row>
    <row r="61" spans="1:9" x14ac:dyDescent="0.2">
      <c r="A61" s="18"/>
      <c r="B61" s="18"/>
      <c r="C61" s="18"/>
      <c r="D61" s="18"/>
      <c r="E61" s="18"/>
      <c r="F61" s="18"/>
      <c r="G61" s="18"/>
      <c r="H61" s="18"/>
      <c r="I61" s="18"/>
    </row>
    <row r="62" spans="1:9" x14ac:dyDescent="0.2">
      <c r="A62" s="18"/>
      <c r="B62" s="18"/>
      <c r="C62" s="18"/>
      <c r="D62" s="18"/>
      <c r="E62" s="18"/>
      <c r="F62" s="18"/>
      <c r="G62" s="18"/>
      <c r="H62" s="18"/>
      <c r="I62" s="18"/>
    </row>
    <row r="63" spans="1:9" s="18" customFormat="1" x14ac:dyDescent="0.2"/>
    <row r="64" spans="1:9"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row r="274" s="18" customFormat="1" x14ac:dyDescent="0.2"/>
    <row r="275" s="18" customFormat="1" x14ac:dyDescent="0.2"/>
    <row r="276" s="18" customFormat="1" x14ac:dyDescent="0.2"/>
    <row r="277" s="18" customFormat="1" x14ac:dyDescent="0.2"/>
    <row r="278" s="18" customFormat="1" x14ac:dyDescent="0.2"/>
    <row r="279" s="18" customFormat="1" x14ac:dyDescent="0.2"/>
    <row r="280" s="18" customFormat="1" x14ac:dyDescent="0.2"/>
    <row r="281" s="18" customFormat="1" x14ac:dyDescent="0.2"/>
    <row r="282" s="18" customFormat="1" x14ac:dyDescent="0.2"/>
    <row r="283" s="18" customFormat="1" x14ac:dyDescent="0.2"/>
    <row r="284" s="18" customFormat="1" x14ac:dyDescent="0.2"/>
    <row r="285" s="18" customFormat="1" x14ac:dyDescent="0.2"/>
    <row r="286" s="18" customFormat="1" x14ac:dyDescent="0.2"/>
    <row r="287" s="18" customFormat="1" x14ac:dyDescent="0.2"/>
    <row r="288" s="18" customFormat="1" x14ac:dyDescent="0.2"/>
    <row r="289" s="18" customFormat="1" x14ac:dyDescent="0.2"/>
    <row r="290" s="18" customFormat="1" x14ac:dyDescent="0.2"/>
    <row r="291" s="18" customFormat="1" x14ac:dyDescent="0.2"/>
    <row r="292" s="18" customFormat="1" x14ac:dyDescent="0.2"/>
    <row r="293" s="18" customFormat="1" x14ac:dyDescent="0.2"/>
    <row r="294" s="18" customFormat="1" x14ac:dyDescent="0.2"/>
    <row r="295" s="18" customFormat="1" x14ac:dyDescent="0.2"/>
    <row r="296" s="18" customFormat="1" x14ac:dyDescent="0.2"/>
    <row r="297" s="18" customFormat="1" x14ac:dyDescent="0.2"/>
    <row r="298" s="18" customFormat="1" x14ac:dyDescent="0.2"/>
    <row r="299" s="18" customFormat="1" x14ac:dyDescent="0.2"/>
    <row r="300" s="18" customFormat="1" x14ac:dyDescent="0.2"/>
    <row r="301" s="18" customFormat="1" x14ac:dyDescent="0.2"/>
    <row r="302" s="18" customFormat="1" x14ac:dyDescent="0.2"/>
    <row r="303" s="18" customFormat="1" x14ac:dyDescent="0.2"/>
    <row r="304" s="18" customFormat="1" x14ac:dyDescent="0.2"/>
    <row r="305" s="18" customFormat="1" x14ac:dyDescent="0.2"/>
    <row r="306" s="18" customFormat="1" x14ac:dyDescent="0.2"/>
    <row r="307" s="18" customFormat="1" x14ac:dyDescent="0.2"/>
    <row r="308" s="18" customFormat="1" x14ac:dyDescent="0.2"/>
    <row r="309" s="18" customFormat="1" x14ac:dyDescent="0.2"/>
    <row r="310" s="18" customFormat="1" x14ac:dyDescent="0.2"/>
    <row r="311" s="18" customFormat="1" x14ac:dyDescent="0.2"/>
    <row r="312" s="18" customFormat="1" x14ac:dyDescent="0.2"/>
    <row r="313" s="18" customFormat="1" x14ac:dyDescent="0.2"/>
    <row r="314" s="18" customFormat="1" x14ac:dyDescent="0.2"/>
    <row r="315" s="18" customFormat="1" x14ac:dyDescent="0.2"/>
    <row r="316" s="18" customFormat="1" x14ac:dyDescent="0.2"/>
    <row r="317" s="18" customFormat="1" x14ac:dyDescent="0.2"/>
    <row r="318" s="18" customFormat="1" x14ac:dyDescent="0.2"/>
    <row r="319" s="18" customFormat="1" x14ac:dyDescent="0.2"/>
    <row r="320" s="18" customFormat="1" x14ac:dyDescent="0.2"/>
    <row r="321" s="18" customFormat="1" x14ac:dyDescent="0.2"/>
    <row r="322" s="18" customFormat="1" x14ac:dyDescent="0.2"/>
    <row r="323" s="18" customFormat="1" x14ac:dyDescent="0.2"/>
    <row r="324" s="18" customFormat="1" x14ac:dyDescent="0.2"/>
    <row r="325" s="18" customFormat="1" x14ac:dyDescent="0.2"/>
    <row r="326" s="18" customFormat="1" x14ac:dyDescent="0.2"/>
    <row r="327" s="18" customFormat="1" x14ac:dyDescent="0.2"/>
    <row r="328" s="18" customFormat="1" x14ac:dyDescent="0.2"/>
    <row r="329" s="18" customFormat="1" x14ac:dyDescent="0.2"/>
    <row r="330" s="18" customFormat="1" x14ac:dyDescent="0.2"/>
    <row r="331" s="18" customFormat="1" x14ac:dyDescent="0.2"/>
    <row r="332" s="18" customFormat="1" x14ac:dyDescent="0.2"/>
    <row r="333" s="18" customFormat="1" x14ac:dyDescent="0.2"/>
    <row r="334" s="18" customFormat="1" x14ac:dyDescent="0.2"/>
    <row r="335" s="18" customFormat="1" x14ac:dyDescent="0.2"/>
    <row r="336" s="18" customFormat="1" x14ac:dyDescent="0.2"/>
    <row r="337" s="18" customFormat="1" x14ac:dyDescent="0.2"/>
    <row r="338" s="18" customFormat="1" x14ac:dyDescent="0.2"/>
    <row r="339" s="18" customFormat="1" x14ac:dyDescent="0.2"/>
    <row r="340" s="18" customFormat="1" x14ac:dyDescent="0.2"/>
    <row r="341" s="18" customFormat="1" x14ac:dyDescent="0.2"/>
    <row r="342" s="18" customFormat="1" x14ac:dyDescent="0.2"/>
    <row r="343" s="18" customFormat="1" x14ac:dyDescent="0.2"/>
    <row r="344" s="18" customFormat="1" x14ac:dyDescent="0.2"/>
    <row r="345" s="18" customFormat="1" x14ac:dyDescent="0.2"/>
    <row r="346" s="18" customFormat="1" x14ac:dyDescent="0.2"/>
    <row r="347" s="18" customFormat="1" x14ac:dyDescent="0.2"/>
    <row r="348" s="18" customFormat="1" x14ac:dyDescent="0.2"/>
    <row r="349" s="18" customFormat="1" x14ac:dyDescent="0.2"/>
    <row r="350" s="18" customFormat="1" x14ac:dyDescent="0.2"/>
    <row r="351" s="18" customFormat="1" x14ac:dyDescent="0.2"/>
    <row r="352" s="18" customFormat="1" x14ac:dyDescent="0.2"/>
    <row r="353" s="18" customFormat="1" x14ac:dyDescent="0.2"/>
    <row r="354" s="18" customFormat="1" x14ac:dyDescent="0.2"/>
    <row r="355" s="18" customFormat="1" x14ac:dyDescent="0.2"/>
    <row r="356" s="18" customFormat="1" x14ac:dyDescent="0.2"/>
    <row r="357" s="18" customFormat="1" x14ac:dyDescent="0.2"/>
    <row r="358" s="18" customFormat="1" x14ac:dyDescent="0.2"/>
    <row r="359" s="18" customFormat="1" x14ac:dyDescent="0.2"/>
    <row r="360" s="18" customFormat="1" x14ac:dyDescent="0.2"/>
    <row r="361" s="18" customFormat="1" x14ac:dyDescent="0.2"/>
    <row r="362" s="18" customFormat="1" x14ac:dyDescent="0.2"/>
    <row r="363" s="18" customFormat="1" x14ac:dyDescent="0.2"/>
    <row r="364" s="18" customFormat="1" x14ac:dyDescent="0.2"/>
    <row r="365" s="18" customFormat="1" x14ac:dyDescent="0.2"/>
    <row r="366" s="18" customFormat="1" x14ac:dyDescent="0.2"/>
    <row r="367" s="18" customFormat="1" x14ac:dyDescent="0.2"/>
    <row r="368" s="18" customFormat="1" x14ac:dyDescent="0.2"/>
    <row r="369" s="18" customFormat="1" x14ac:dyDescent="0.2"/>
    <row r="370" s="18" customFormat="1" x14ac:dyDescent="0.2"/>
    <row r="371" s="18" customFormat="1" x14ac:dyDescent="0.2"/>
    <row r="372" s="18" customFormat="1" x14ac:dyDescent="0.2"/>
    <row r="373" s="18" customFormat="1" x14ac:dyDescent="0.2"/>
    <row r="374" s="18" customFormat="1" x14ac:dyDescent="0.2"/>
    <row r="375" s="18" customFormat="1" x14ac:dyDescent="0.2"/>
    <row r="376" s="18" customFormat="1" x14ac:dyDescent="0.2"/>
    <row r="377" s="18" customFormat="1" x14ac:dyDescent="0.2"/>
    <row r="378" s="18" customFormat="1" x14ac:dyDescent="0.2"/>
    <row r="379" s="18" customFormat="1" x14ac:dyDescent="0.2"/>
    <row r="380" s="18" customFormat="1" x14ac:dyDescent="0.2"/>
    <row r="381" s="18" customFormat="1" x14ac:dyDescent="0.2"/>
    <row r="382" s="18" customFormat="1" x14ac:dyDescent="0.2"/>
    <row r="383" s="18" customFormat="1" x14ac:dyDescent="0.2"/>
    <row r="384" s="18" customFormat="1" x14ac:dyDescent="0.2"/>
    <row r="385" s="18" customFormat="1" x14ac:dyDescent="0.2"/>
    <row r="386" s="18" customFormat="1" x14ac:dyDescent="0.2"/>
    <row r="387" s="18" customFormat="1" x14ac:dyDescent="0.2"/>
    <row r="388" s="18" customFormat="1" x14ac:dyDescent="0.2"/>
    <row r="389" s="18" customFormat="1" x14ac:dyDescent="0.2"/>
    <row r="390" s="18" customFormat="1" x14ac:dyDescent="0.2"/>
    <row r="391" s="18" customFormat="1" x14ac:dyDescent="0.2"/>
    <row r="392" s="18" customFormat="1" x14ac:dyDescent="0.2"/>
    <row r="393" s="18" customFormat="1" x14ac:dyDescent="0.2"/>
    <row r="394" s="18" customFormat="1" x14ac:dyDescent="0.2"/>
    <row r="395" s="18" customFormat="1" x14ac:dyDescent="0.2"/>
    <row r="396" s="18" customFormat="1" x14ac:dyDescent="0.2"/>
    <row r="397" s="18" customFormat="1" x14ac:dyDescent="0.2"/>
    <row r="398" s="18" customFormat="1" x14ac:dyDescent="0.2"/>
    <row r="399" s="18" customFormat="1" x14ac:dyDescent="0.2"/>
    <row r="400" s="18" customFormat="1" x14ac:dyDescent="0.2"/>
    <row r="401" s="18" customFormat="1" x14ac:dyDescent="0.2"/>
    <row r="402" s="18" customFormat="1" x14ac:dyDescent="0.2"/>
    <row r="403" s="18" customFormat="1" x14ac:dyDescent="0.2"/>
    <row r="404" s="18" customFormat="1" x14ac:dyDescent="0.2"/>
    <row r="405" s="18" customFormat="1" x14ac:dyDescent="0.2"/>
    <row r="406" s="18" customFormat="1" x14ac:dyDescent="0.2"/>
    <row r="407" s="18" customFormat="1" x14ac:dyDescent="0.2"/>
    <row r="408" s="18" customFormat="1" x14ac:dyDescent="0.2"/>
    <row r="409" s="18" customFormat="1" x14ac:dyDescent="0.2"/>
    <row r="410" s="18" customFormat="1" x14ac:dyDescent="0.2"/>
    <row r="411" s="18" customFormat="1" x14ac:dyDescent="0.2"/>
    <row r="412" s="18" customFormat="1" x14ac:dyDescent="0.2"/>
    <row r="413" s="18" customFormat="1" x14ac:dyDescent="0.2"/>
    <row r="414" s="18" customFormat="1" x14ac:dyDescent="0.2"/>
    <row r="415" s="18" customFormat="1" x14ac:dyDescent="0.2"/>
    <row r="416" s="18" customFormat="1" x14ac:dyDescent="0.2"/>
    <row r="417" s="18" customFormat="1" x14ac:dyDescent="0.2"/>
    <row r="418" s="18" customFormat="1" x14ac:dyDescent="0.2"/>
    <row r="419" s="18" customFormat="1" x14ac:dyDescent="0.2"/>
    <row r="420" s="18" customFormat="1" x14ac:dyDescent="0.2"/>
    <row r="421" s="18" customFormat="1" x14ac:dyDescent="0.2"/>
    <row r="422" s="18" customFormat="1" x14ac:dyDescent="0.2"/>
    <row r="423" s="18" customFormat="1" x14ac:dyDescent="0.2"/>
    <row r="424" s="18" customFormat="1" x14ac:dyDescent="0.2"/>
    <row r="425" s="18" customFormat="1" x14ac:dyDescent="0.2"/>
    <row r="426" s="18" customFormat="1" x14ac:dyDescent="0.2"/>
    <row r="427" s="18" customFormat="1" x14ac:dyDescent="0.2"/>
    <row r="428" s="18" customFormat="1" x14ac:dyDescent="0.2"/>
    <row r="429" s="18" customFormat="1" x14ac:dyDescent="0.2"/>
    <row r="430" s="18" customFormat="1" x14ac:dyDescent="0.2"/>
    <row r="431" s="18" customFormat="1" x14ac:dyDescent="0.2"/>
    <row r="432" s="18" customFormat="1" x14ac:dyDescent="0.2"/>
    <row r="433" s="18" customFormat="1" x14ac:dyDescent="0.2"/>
    <row r="434" s="18" customFormat="1" x14ac:dyDescent="0.2"/>
    <row r="435" s="18" customFormat="1" x14ac:dyDescent="0.2"/>
    <row r="436" s="18" customFormat="1" x14ac:dyDescent="0.2"/>
    <row r="437" s="18" customFormat="1" x14ac:dyDescent="0.2"/>
    <row r="438" s="18" customFormat="1" x14ac:dyDescent="0.2"/>
    <row r="439" s="18" customFormat="1" x14ac:dyDescent="0.2"/>
    <row r="440" s="18" customFormat="1" x14ac:dyDescent="0.2"/>
    <row r="441" s="18" customFormat="1" x14ac:dyDescent="0.2"/>
    <row r="442" s="18" customFormat="1" x14ac:dyDescent="0.2"/>
    <row r="443" s="18" customFormat="1" x14ac:dyDescent="0.2"/>
    <row r="444" s="18" customFormat="1" x14ac:dyDescent="0.2"/>
    <row r="445" s="18" customFormat="1" x14ac:dyDescent="0.2"/>
    <row r="446" s="18" customFormat="1" x14ac:dyDescent="0.2"/>
    <row r="447" s="18" customFormat="1" x14ac:dyDescent="0.2"/>
    <row r="448" s="18" customFormat="1" x14ac:dyDescent="0.2"/>
    <row r="449" s="18" customFormat="1" x14ac:dyDescent="0.2"/>
    <row r="450" s="18" customFormat="1" x14ac:dyDescent="0.2"/>
    <row r="451" s="18" customFormat="1" x14ac:dyDescent="0.2"/>
    <row r="452" s="18" customFormat="1" x14ac:dyDescent="0.2"/>
    <row r="453" s="18" customFormat="1" x14ac:dyDescent="0.2"/>
    <row r="454" s="18" customFormat="1" x14ac:dyDescent="0.2"/>
    <row r="455" s="18" customFormat="1" x14ac:dyDescent="0.2"/>
    <row r="456" s="18" customFormat="1" x14ac:dyDescent="0.2"/>
    <row r="457" s="18" customFormat="1" x14ac:dyDescent="0.2"/>
    <row r="458" s="18" customFormat="1" x14ac:dyDescent="0.2"/>
    <row r="459" s="18" customFormat="1" x14ac:dyDescent="0.2"/>
    <row r="460" s="18" customFormat="1" x14ac:dyDescent="0.2"/>
    <row r="461" s="18" customFormat="1" x14ac:dyDescent="0.2"/>
    <row r="462" s="18" customFormat="1" x14ac:dyDescent="0.2"/>
    <row r="463" s="18" customFormat="1" x14ac:dyDescent="0.2"/>
    <row r="464" s="18" customFormat="1" x14ac:dyDescent="0.2"/>
    <row r="465" s="18" customFormat="1" x14ac:dyDescent="0.2"/>
    <row r="466" s="18" customFormat="1" x14ac:dyDescent="0.2"/>
    <row r="467" s="18" customFormat="1" x14ac:dyDescent="0.2"/>
    <row r="468" s="18" customFormat="1" x14ac:dyDescent="0.2"/>
    <row r="469" s="18" customFormat="1" x14ac:dyDescent="0.2"/>
    <row r="470" s="18" customFormat="1" x14ac:dyDescent="0.2"/>
    <row r="471" s="18" customFormat="1" x14ac:dyDescent="0.2"/>
    <row r="472" s="18" customFormat="1" x14ac:dyDescent="0.2"/>
    <row r="473" s="18" customFormat="1" x14ac:dyDescent="0.2"/>
    <row r="474" s="18" customFormat="1" x14ac:dyDescent="0.2"/>
    <row r="475" s="18" customFormat="1" x14ac:dyDescent="0.2"/>
    <row r="476" s="18" customFormat="1" x14ac:dyDescent="0.2"/>
    <row r="477" s="18" customFormat="1" x14ac:dyDescent="0.2"/>
    <row r="478" s="18" customFormat="1" x14ac:dyDescent="0.2"/>
    <row r="479" s="18" customFormat="1" x14ac:dyDescent="0.2"/>
    <row r="480" s="18" customFormat="1" x14ac:dyDescent="0.2"/>
    <row r="481" s="18" customFormat="1" x14ac:dyDescent="0.2"/>
    <row r="482" s="18" customFormat="1" x14ac:dyDescent="0.2"/>
    <row r="483" s="18" customFormat="1" x14ac:dyDescent="0.2"/>
    <row r="484" s="18" customFormat="1" x14ac:dyDescent="0.2"/>
    <row r="485" s="18" customFormat="1" x14ac:dyDescent="0.2"/>
    <row r="486" s="18" customFormat="1" x14ac:dyDescent="0.2"/>
    <row r="487" s="18" customFormat="1" x14ac:dyDescent="0.2"/>
    <row r="488" s="18" customFormat="1" x14ac:dyDescent="0.2"/>
    <row r="489" s="18" customFormat="1" x14ac:dyDescent="0.2"/>
    <row r="490" s="18" customFormat="1" x14ac:dyDescent="0.2"/>
    <row r="491" s="18" customFormat="1" x14ac:dyDescent="0.2"/>
    <row r="492" s="18" customFormat="1" x14ac:dyDescent="0.2"/>
    <row r="493" s="18" customFormat="1" x14ac:dyDescent="0.2"/>
    <row r="494" s="18" customFormat="1" x14ac:dyDescent="0.2"/>
    <row r="495" s="18" customFormat="1" x14ac:dyDescent="0.2"/>
    <row r="496" s="18" customFormat="1" x14ac:dyDescent="0.2"/>
    <row r="497" s="18" customFormat="1" x14ac:dyDescent="0.2"/>
    <row r="498" s="18" customFormat="1" x14ac:dyDescent="0.2"/>
    <row r="499" s="18" customFormat="1" x14ac:dyDescent="0.2"/>
    <row r="500" s="18" customFormat="1" x14ac:dyDescent="0.2"/>
    <row r="501" s="18" customFormat="1" x14ac:dyDescent="0.2"/>
    <row r="502" s="18" customFormat="1" x14ac:dyDescent="0.2"/>
    <row r="503" s="18" customFormat="1" x14ac:dyDescent="0.2"/>
    <row r="504" s="18" customFormat="1" x14ac:dyDescent="0.2"/>
    <row r="505" s="18" customFormat="1" x14ac:dyDescent="0.2"/>
    <row r="506" s="18" customFormat="1" x14ac:dyDescent="0.2"/>
    <row r="507" s="18" customFormat="1" x14ac:dyDescent="0.2"/>
    <row r="508" s="18" customFormat="1" x14ac:dyDescent="0.2"/>
    <row r="509" s="18" customFormat="1" x14ac:dyDescent="0.2"/>
    <row r="510" s="18" customFormat="1" x14ac:dyDescent="0.2"/>
    <row r="511" s="18" customFormat="1" x14ac:dyDescent="0.2"/>
    <row r="512" s="18" customFormat="1" x14ac:dyDescent="0.2"/>
    <row r="513" s="18" customFormat="1" x14ac:dyDescent="0.2"/>
    <row r="514" s="18" customFormat="1" x14ac:dyDescent="0.2"/>
    <row r="515" s="18" customFormat="1" x14ac:dyDescent="0.2"/>
    <row r="516" s="18" customFormat="1" x14ac:dyDescent="0.2"/>
    <row r="517" s="18" customFormat="1" x14ac:dyDescent="0.2"/>
    <row r="518" s="18" customFormat="1" x14ac:dyDescent="0.2"/>
    <row r="519" s="18" customFormat="1" x14ac:dyDescent="0.2"/>
    <row r="520" s="18" customFormat="1" x14ac:dyDescent="0.2"/>
    <row r="521" s="18" customFormat="1" x14ac:dyDescent="0.2"/>
    <row r="522" s="18" customFormat="1" x14ac:dyDescent="0.2"/>
    <row r="523" s="18" customFormat="1" x14ac:dyDescent="0.2"/>
    <row r="524" s="18" customFormat="1" x14ac:dyDescent="0.2"/>
    <row r="525" s="18" customFormat="1" x14ac:dyDescent="0.2"/>
    <row r="526" s="18" customFormat="1" x14ac:dyDescent="0.2"/>
    <row r="527" s="18" customFormat="1" x14ac:dyDescent="0.2"/>
    <row r="528" s="18" customFormat="1" x14ac:dyDescent="0.2"/>
    <row r="529" s="18" customFormat="1" x14ac:dyDescent="0.2"/>
    <row r="530" s="18" customFormat="1" x14ac:dyDescent="0.2"/>
    <row r="531" s="18" customFormat="1" x14ac:dyDescent="0.2"/>
    <row r="532" s="18" customFormat="1" x14ac:dyDescent="0.2"/>
    <row r="533" s="18" customFormat="1" x14ac:dyDescent="0.2"/>
    <row r="534" s="18" customFormat="1" x14ac:dyDescent="0.2"/>
    <row r="535" s="18" customFormat="1" x14ac:dyDescent="0.2"/>
    <row r="536" s="18" customFormat="1" x14ac:dyDescent="0.2"/>
    <row r="537" s="18" customFormat="1" x14ac:dyDescent="0.2"/>
    <row r="538" s="18" customFormat="1" x14ac:dyDescent="0.2"/>
    <row r="539" s="18" customFormat="1" x14ac:dyDescent="0.2"/>
    <row r="540" s="18" customFormat="1" x14ac:dyDescent="0.2"/>
    <row r="541" s="18" customFormat="1" x14ac:dyDescent="0.2"/>
    <row r="542" s="18" customFormat="1" x14ac:dyDescent="0.2"/>
    <row r="543" s="18" customFormat="1" x14ac:dyDescent="0.2"/>
    <row r="544" s="18" customFormat="1" x14ac:dyDescent="0.2"/>
    <row r="545" s="18" customFormat="1" x14ac:dyDescent="0.2"/>
    <row r="546" s="18" customFormat="1" x14ac:dyDescent="0.2"/>
    <row r="547" s="18" customFormat="1" x14ac:dyDescent="0.2"/>
    <row r="548" s="18" customFormat="1" x14ac:dyDescent="0.2"/>
    <row r="549" s="18" customFormat="1" x14ac:dyDescent="0.2"/>
    <row r="550" s="18" customFormat="1" x14ac:dyDescent="0.2"/>
    <row r="551" s="18" customFormat="1" x14ac:dyDescent="0.2"/>
    <row r="552" s="18" customFormat="1" x14ac:dyDescent="0.2"/>
    <row r="553" s="18" customFormat="1" x14ac:dyDescent="0.2"/>
    <row r="554" s="18" customFormat="1" x14ac:dyDescent="0.2"/>
    <row r="555" s="18" customFormat="1" x14ac:dyDescent="0.2"/>
    <row r="556" s="18" customFormat="1" x14ac:dyDescent="0.2"/>
    <row r="557" s="18" customFormat="1" x14ac:dyDescent="0.2"/>
    <row r="558" s="18" customFormat="1" x14ac:dyDescent="0.2"/>
    <row r="559" s="18" customFormat="1" x14ac:dyDescent="0.2"/>
    <row r="560" s="18" customFormat="1" x14ac:dyDescent="0.2"/>
    <row r="561" s="18" customFormat="1" x14ac:dyDescent="0.2"/>
    <row r="562" s="18" customFormat="1" x14ac:dyDescent="0.2"/>
    <row r="563" s="18" customFormat="1" x14ac:dyDescent="0.2"/>
    <row r="564" s="18" customFormat="1" x14ac:dyDescent="0.2"/>
    <row r="565" s="18" customFormat="1" x14ac:dyDescent="0.2"/>
    <row r="566" s="18" customFormat="1" x14ac:dyDescent="0.2"/>
    <row r="567" s="18" customFormat="1" x14ac:dyDescent="0.2"/>
    <row r="568" s="18" customFormat="1" x14ac:dyDescent="0.2"/>
    <row r="569" s="18" customFormat="1" x14ac:dyDescent="0.2"/>
    <row r="570" s="18" customFormat="1" x14ac:dyDescent="0.2"/>
    <row r="571" s="18" customFormat="1" x14ac:dyDescent="0.2"/>
    <row r="572" s="18" customFormat="1" x14ac:dyDescent="0.2"/>
    <row r="573" s="18" customFormat="1" x14ac:dyDescent="0.2"/>
    <row r="574" s="18" customFormat="1" x14ac:dyDescent="0.2"/>
    <row r="575" s="18" customFormat="1" x14ac:dyDescent="0.2"/>
    <row r="576" s="18" customFormat="1" x14ac:dyDescent="0.2"/>
    <row r="577" s="18" customFormat="1" x14ac:dyDescent="0.2"/>
    <row r="578" s="18" customFormat="1" x14ac:dyDescent="0.2"/>
    <row r="579" s="18" customFormat="1" x14ac:dyDescent="0.2"/>
    <row r="580" s="18" customFormat="1" x14ac:dyDescent="0.2"/>
    <row r="581" s="18" customFormat="1" x14ac:dyDescent="0.2"/>
    <row r="582" s="18" customFormat="1" x14ac:dyDescent="0.2"/>
    <row r="583" s="18" customFormat="1" x14ac:dyDescent="0.2"/>
    <row r="584" s="18" customFormat="1" x14ac:dyDescent="0.2"/>
    <row r="585" s="18" customFormat="1" x14ac:dyDescent="0.2"/>
    <row r="586" s="18" customFormat="1" x14ac:dyDescent="0.2"/>
    <row r="587" s="18" customFormat="1" x14ac:dyDescent="0.2"/>
    <row r="588" s="18" customFormat="1" x14ac:dyDescent="0.2"/>
    <row r="589" s="18" customFormat="1" x14ac:dyDescent="0.2"/>
    <row r="590" s="18" customFormat="1" x14ac:dyDescent="0.2"/>
    <row r="591" s="18" customFormat="1" x14ac:dyDescent="0.2"/>
    <row r="592" s="18" customFormat="1" x14ac:dyDescent="0.2"/>
    <row r="593" s="18" customFormat="1" x14ac:dyDescent="0.2"/>
    <row r="594" s="18" customFormat="1" x14ac:dyDescent="0.2"/>
    <row r="595" s="18" customFormat="1" x14ac:dyDescent="0.2"/>
    <row r="596" s="18" customFormat="1" x14ac:dyDescent="0.2"/>
    <row r="597" s="18" customFormat="1" x14ac:dyDescent="0.2"/>
    <row r="598" s="18" customFormat="1" x14ac:dyDescent="0.2"/>
    <row r="599" s="18" customFormat="1" x14ac:dyDescent="0.2"/>
    <row r="600" s="18" customFormat="1" x14ac:dyDescent="0.2"/>
    <row r="601" s="18" customFormat="1" x14ac:dyDescent="0.2"/>
    <row r="602" s="18" customFormat="1" x14ac:dyDescent="0.2"/>
    <row r="603" s="18" customFormat="1" x14ac:dyDescent="0.2"/>
    <row r="604" s="18" customFormat="1" x14ac:dyDescent="0.2"/>
    <row r="605" s="18" customFormat="1" x14ac:dyDescent="0.2"/>
    <row r="606" s="18" customFormat="1" x14ac:dyDescent="0.2"/>
    <row r="607" s="18" customFormat="1" x14ac:dyDescent="0.2"/>
    <row r="608" s="18" customFormat="1" x14ac:dyDescent="0.2"/>
    <row r="609" s="18" customFormat="1" x14ac:dyDescent="0.2"/>
    <row r="610" s="18" customFormat="1" x14ac:dyDescent="0.2"/>
    <row r="611" s="18" customFormat="1" x14ac:dyDescent="0.2"/>
    <row r="612" s="18" customFormat="1" x14ac:dyDescent="0.2"/>
    <row r="613" s="18" customFormat="1" x14ac:dyDescent="0.2"/>
    <row r="614" s="18" customFormat="1" x14ac:dyDescent="0.2"/>
    <row r="615" s="18" customFormat="1" x14ac:dyDescent="0.2"/>
    <row r="616" s="18" customFormat="1" x14ac:dyDescent="0.2"/>
    <row r="617" s="18" customFormat="1" x14ac:dyDescent="0.2"/>
    <row r="618" s="18" customFormat="1" x14ac:dyDescent="0.2"/>
    <row r="619" s="18" customFormat="1" x14ac:dyDescent="0.2"/>
    <row r="620" s="18" customFormat="1" x14ac:dyDescent="0.2"/>
    <row r="621" s="18" customFormat="1" x14ac:dyDescent="0.2"/>
    <row r="622" s="18" customFormat="1" x14ac:dyDescent="0.2"/>
    <row r="623" s="18" customFormat="1" x14ac:dyDescent="0.2"/>
    <row r="624" s="18" customFormat="1" x14ac:dyDescent="0.2"/>
    <row r="625" s="18" customFormat="1" x14ac:dyDescent="0.2"/>
    <row r="626" s="18" customFormat="1" x14ac:dyDescent="0.2"/>
    <row r="627" s="18" customFormat="1" x14ac:dyDescent="0.2"/>
    <row r="628" s="18" customFormat="1" x14ac:dyDescent="0.2"/>
    <row r="629" s="18" customFormat="1" x14ac:dyDescent="0.2"/>
    <row r="630" s="18" customFormat="1" x14ac:dyDescent="0.2"/>
    <row r="631" s="18" customFormat="1" x14ac:dyDescent="0.2"/>
    <row r="632" s="18" customFormat="1" x14ac:dyDescent="0.2"/>
    <row r="633" s="18" customFormat="1" x14ac:dyDescent="0.2"/>
    <row r="634" s="18" customFormat="1" x14ac:dyDescent="0.2"/>
    <row r="635" s="18" customFormat="1" x14ac:dyDescent="0.2"/>
    <row r="636" s="18" customFormat="1" x14ac:dyDescent="0.2"/>
    <row r="637" s="18" customFormat="1" x14ac:dyDescent="0.2"/>
    <row r="638" s="18" customFormat="1" x14ac:dyDescent="0.2"/>
    <row r="639" s="18" customFormat="1" x14ac:dyDescent="0.2"/>
    <row r="640" s="18" customFormat="1" x14ac:dyDescent="0.2"/>
    <row r="641" s="18" customFormat="1" x14ac:dyDescent="0.2"/>
    <row r="642" s="18" customFormat="1" x14ac:dyDescent="0.2"/>
    <row r="643" s="18" customFormat="1" x14ac:dyDescent="0.2"/>
    <row r="644" s="18" customFormat="1" x14ac:dyDescent="0.2"/>
    <row r="645" s="18" customFormat="1" x14ac:dyDescent="0.2"/>
    <row r="646" s="18" customFormat="1" x14ac:dyDescent="0.2"/>
    <row r="647" s="18" customFormat="1" x14ac:dyDescent="0.2"/>
    <row r="648" s="18" customFormat="1" x14ac:dyDescent="0.2"/>
    <row r="649" s="18" customFormat="1" x14ac:dyDescent="0.2"/>
    <row r="650" s="18" customFormat="1" x14ac:dyDescent="0.2"/>
    <row r="651" s="18" customFormat="1" x14ac:dyDescent="0.2"/>
    <row r="652" s="18" customFormat="1" x14ac:dyDescent="0.2"/>
    <row r="653" s="18" customFormat="1" x14ac:dyDescent="0.2"/>
    <row r="654" s="18" customFormat="1" x14ac:dyDescent="0.2"/>
    <row r="655" s="18" customFormat="1" x14ac:dyDescent="0.2"/>
    <row r="656" s="18" customFormat="1" x14ac:dyDescent="0.2"/>
    <row r="657" s="18" customFormat="1" x14ac:dyDescent="0.2"/>
    <row r="658" s="18" customFormat="1" x14ac:dyDescent="0.2"/>
    <row r="659" s="18" customFormat="1" x14ac:dyDescent="0.2"/>
    <row r="660" s="18" customFormat="1" x14ac:dyDescent="0.2"/>
    <row r="661" s="18" customFormat="1" x14ac:dyDescent="0.2"/>
    <row r="662" s="18" customFormat="1" x14ac:dyDescent="0.2"/>
    <row r="663" s="18" customFormat="1" x14ac:dyDescent="0.2"/>
    <row r="664" s="18" customFormat="1" x14ac:dyDescent="0.2"/>
    <row r="665" s="18" customFormat="1" x14ac:dyDescent="0.2"/>
    <row r="666" s="18" customFormat="1" x14ac:dyDescent="0.2"/>
    <row r="667" s="18" customFormat="1" x14ac:dyDescent="0.2"/>
    <row r="668" s="18" customFormat="1" x14ac:dyDescent="0.2"/>
    <row r="669" s="18" customFormat="1" x14ac:dyDescent="0.2"/>
    <row r="670" s="18" customFormat="1" x14ac:dyDescent="0.2"/>
    <row r="671" s="18" customFormat="1" x14ac:dyDescent="0.2"/>
    <row r="672" s="18" customFormat="1" x14ac:dyDescent="0.2"/>
  </sheetData>
  <mergeCells count="23">
    <mergeCell ref="C8:D8"/>
    <mergeCell ref="G23:H23"/>
    <mergeCell ref="B2:I2"/>
    <mergeCell ref="C12:D12"/>
    <mergeCell ref="C9:D9"/>
    <mergeCell ref="C15:D15"/>
    <mergeCell ref="C16:D16"/>
    <mergeCell ref="C11:D11"/>
    <mergeCell ref="C14:D14"/>
    <mergeCell ref="I19:I21"/>
    <mergeCell ref="E15:H17"/>
    <mergeCell ref="C39:D39"/>
    <mergeCell ref="E39:G39"/>
    <mergeCell ref="B34:H34"/>
    <mergeCell ref="C10:D10"/>
    <mergeCell ref="C13:D13"/>
    <mergeCell ref="B36:C36"/>
    <mergeCell ref="D36:E36"/>
    <mergeCell ref="B19:D19"/>
    <mergeCell ref="E19:F19"/>
    <mergeCell ref="G19:H19"/>
    <mergeCell ref="D20:D21"/>
    <mergeCell ref="E10:F12"/>
  </mergeCells>
  <phoneticPr fontId="7" type="noConversion"/>
  <dataValidations count="1">
    <dataValidation type="custom" allowBlank="1" showInputMessage="1" showErrorMessage="1" error="Solo puedes ingresar 'X' o dejar esta celda vacía." sqref="C20 C21" xr:uid="{745066BC-9CD9-45F0-AD7C-7BB1D59CD134}">
      <formula1>OR(C20="X",C20="")</formula1>
    </dataValidation>
  </dataValidations>
  <hyperlinks>
    <hyperlink ref="E10" r:id="rId1" display="lizarpemk@gmail.com" xr:uid="{15763BB0-58CF-4759-95F8-73D4721BF72B}"/>
  </hyperlinks>
  <pageMargins left="0.25" right="0.25" top="0.75" bottom="0.75" header="0.3" footer="0.3"/>
  <pageSetup paperSize="9" scale="79" orientation="portrait" r:id="rId2"/>
  <headerFooter alignWithMargins="0"/>
  <ignoredErrors>
    <ignoredError sqref="I41"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82"/>
  <sheetViews>
    <sheetView showGridLines="0" showRuler="0" view="pageLayout" topLeftCell="A8" zoomScaleNormal="140" workbookViewId="0">
      <selection activeCell="D15" sqref="D15"/>
    </sheetView>
  </sheetViews>
  <sheetFormatPr baseColWidth="10" defaultColWidth="11.44140625" defaultRowHeight="13.2" x14ac:dyDescent="0.25"/>
  <cols>
    <col min="1" max="1" width="1.6640625" style="12" customWidth="1"/>
    <col min="2" max="2" width="36" style="12" customWidth="1"/>
    <col min="3" max="3" width="18" style="12" customWidth="1"/>
    <col min="4" max="4" width="17.109375" style="12" customWidth="1"/>
    <col min="5" max="5" width="19.6640625" style="12" customWidth="1"/>
    <col min="6" max="6" width="18.5546875" style="12" customWidth="1"/>
    <col min="7" max="7" width="11.5546875" style="12" customWidth="1"/>
    <col min="8" max="8" width="11.44140625" style="15"/>
    <col min="9" max="9" width="13.109375" style="15" customWidth="1"/>
    <col min="10" max="64" width="11.44140625" style="15"/>
    <col min="65" max="16384" width="11.44140625" style="12"/>
  </cols>
  <sheetData>
    <row r="1" spans="1:10" ht="12.75" customHeight="1" x14ac:dyDescent="0.45">
      <c r="A1" s="20"/>
      <c r="B1" s="20"/>
      <c r="C1" s="20"/>
      <c r="D1" s="20"/>
      <c r="E1" s="20"/>
      <c r="F1" s="20"/>
      <c r="G1" s="20"/>
      <c r="H1" s="122"/>
      <c r="I1" s="122"/>
      <c r="J1" s="122"/>
    </row>
    <row r="2" spans="1:10" ht="21.6" x14ac:dyDescent="0.55000000000000004">
      <c r="A2" s="20"/>
      <c r="B2" s="36" t="s">
        <v>144</v>
      </c>
      <c r="C2" s="37"/>
      <c r="D2" s="37"/>
      <c r="E2" s="20"/>
      <c r="F2" s="20"/>
      <c r="G2" s="20"/>
      <c r="H2" s="122"/>
      <c r="I2" s="122"/>
      <c r="J2" s="122"/>
    </row>
    <row r="3" spans="1:10" ht="14.25" customHeight="1" x14ac:dyDescent="0.45">
      <c r="A3" s="20"/>
      <c r="B3" s="102" t="s">
        <v>120</v>
      </c>
      <c r="C3" s="103"/>
      <c r="D3" s="103"/>
      <c r="E3" s="103"/>
      <c r="F3" s="20"/>
      <c r="G3" s="20"/>
      <c r="H3" s="122"/>
      <c r="I3" s="122"/>
      <c r="J3" s="122"/>
    </row>
    <row r="4" spans="1:10" ht="9" customHeight="1" thickBot="1" x14ac:dyDescent="0.5">
      <c r="A4" s="20"/>
      <c r="B4" s="20"/>
      <c r="C4" s="20"/>
      <c r="D4" s="20"/>
      <c r="E4" s="20"/>
      <c r="F4" s="20"/>
      <c r="G4" s="20"/>
      <c r="H4" s="122"/>
      <c r="I4" s="122"/>
      <c r="J4" s="122"/>
    </row>
    <row r="5" spans="1:10" ht="84" x14ac:dyDescent="0.45">
      <c r="A5" s="20"/>
      <c r="B5" s="38" t="s">
        <v>52</v>
      </c>
      <c r="C5" s="39" t="s">
        <v>46</v>
      </c>
      <c r="D5" s="39" t="s">
        <v>104</v>
      </c>
      <c r="E5" s="40" t="s">
        <v>121</v>
      </c>
      <c r="F5" s="20"/>
      <c r="G5" s="20"/>
      <c r="H5" s="122"/>
      <c r="I5" s="122"/>
      <c r="J5" s="122"/>
    </row>
    <row r="6" spans="1:10" ht="16.8" x14ac:dyDescent="0.45">
      <c r="A6" s="20"/>
      <c r="B6" s="56" t="s">
        <v>103</v>
      </c>
      <c r="C6" s="45">
        <v>25.67</v>
      </c>
      <c r="D6" s="46">
        <v>44.66</v>
      </c>
      <c r="E6" s="47">
        <v>91.58</v>
      </c>
      <c r="F6" s="20"/>
      <c r="G6" s="20"/>
      <c r="H6" s="122"/>
      <c r="I6" s="103" t="s">
        <v>72</v>
      </c>
      <c r="J6" s="104">
        <v>18.989999999999998</v>
      </c>
    </row>
    <row r="7" spans="1:10" ht="16.8" x14ac:dyDescent="0.45">
      <c r="A7" s="20"/>
      <c r="B7" s="56" t="s">
        <v>47</v>
      </c>
      <c r="C7" s="45">
        <v>31.39</v>
      </c>
      <c r="D7" s="46">
        <v>50.38</v>
      </c>
      <c r="E7" s="47">
        <v>97.3</v>
      </c>
      <c r="F7" s="20"/>
      <c r="G7" s="20"/>
      <c r="H7" s="122"/>
      <c r="I7" s="103" t="s">
        <v>73</v>
      </c>
      <c r="J7" s="104">
        <v>46.92</v>
      </c>
    </row>
    <row r="8" spans="1:10" ht="16.8" x14ac:dyDescent="0.45">
      <c r="A8" s="20"/>
      <c r="B8" s="56" t="s">
        <v>107</v>
      </c>
      <c r="C8" s="45">
        <v>95.91</v>
      </c>
      <c r="D8" s="46">
        <v>114.9</v>
      </c>
      <c r="E8" s="47">
        <v>161.82</v>
      </c>
      <c r="F8" s="20"/>
      <c r="G8" s="20"/>
      <c r="H8" s="122"/>
      <c r="I8" s="103"/>
      <c r="J8" s="103"/>
    </row>
    <row r="9" spans="1:10" ht="16.8" x14ac:dyDescent="0.45">
      <c r="A9" s="20"/>
      <c r="B9" s="59" t="s">
        <v>105</v>
      </c>
      <c r="C9" s="45">
        <v>87.55</v>
      </c>
      <c r="D9" s="46">
        <v>106.54</v>
      </c>
      <c r="E9" s="47">
        <v>153.46</v>
      </c>
      <c r="F9" s="20"/>
      <c r="G9" s="20"/>
      <c r="H9" s="122"/>
      <c r="I9" s="103" t="s">
        <v>74</v>
      </c>
      <c r="J9" s="104">
        <v>3.5</v>
      </c>
    </row>
    <row r="10" spans="1:10" ht="16.8" x14ac:dyDescent="0.45">
      <c r="A10" s="20"/>
      <c r="B10" s="56" t="s">
        <v>112</v>
      </c>
      <c r="C10" s="45">
        <v>71.56</v>
      </c>
      <c r="D10" s="46">
        <v>90.55</v>
      </c>
      <c r="E10" s="47">
        <v>137.47</v>
      </c>
      <c r="F10" s="20"/>
      <c r="G10" s="20"/>
      <c r="H10" s="122"/>
      <c r="I10" s="122"/>
      <c r="J10" s="122"/>
    </row>
    <row r="11" spans="1:10" ht="17.399999999999999" thickBot="1" x14ac:dyDescent="0.5">
      <c r="A11" s="20"/>
      <c r="B11" s="58" t="s">
        <v>111</v>
      </c>
      <c r="C11" s="48">
        <v>63.2</v>
      </c>
      <c r="D11" s="46">
        <v>82.19</v>
      </c>
      <c r="E11" s="47">
        <v>129.11000000000001</v>
      </c>
      <c r="F11" s="20"/>
      <c r="G11" s="20"/>
      <c r="H11" s="122"/>
      <c r="I11" s="122"/>
      <c r="J11" s="122"/>
    </row>
    <row r="12" spans="1:10" ht="27.75" customHeight="1" thickBot="1" x14ac:dyDescent="0.5">
      <c r="A12" s="20"/>
      <c r="B12" s="162" t="s">
        <v>126</v>
      </c>
      <c r="C12" s="163"/>
      <c r="D12" s="163"/>
      <c r="E12" s="164"/>
      <c r="F12" s="20"/>
      <c r="G12" s="20"/>
      <c r="H12" s="122"/>
      <c r="I12" s="122"/>
      <c r="J12" s="122"/>
    </row>
    <row r="13" spans="1:10" ht="8.25" customHeight="1" thickBot="1" x14ac:dyDescent="0.5">
      <c r="A13" s="20"/>
      <c r="B13" s="30"/>
      <c r="C13" s="20"/>
      <c r="D13" s="20"/>
      <c r="E13" s="20"/>
      <c r="F13" s="20"/>
      <c r="G13" s="20"/>
      <c r="H13" s="122"/>
      <c r="I13" s="122"/>
      <c r="J13" s="122"/>
    </row>
    <row r="14" spans="1:10" ht="36" x14ac:dyDescent="0.45">
      <c r="A14" s="20"/>
      <c r="B14" s="38" t="s">
        <v>134</v>
      </c>
      <c r="C14" s="43" t="s">
        <v>128</v>
      </c>
      <c r="D14" s="60" t="s">
        <v>127</v>
      </c>
      <c r="E14" s="20"/>
      <c r="F14" s="20"/>
      <c r="G14" s="20"/>
      <c r="H14" s="122"/>
      <c r="I14" s="122"/>
      <c r="J14" s="122"/>
    </row>
    <row r="15" spans="1:10" ht="16.8" x14ac:dyDescent="0.45">
      <c r="A15" s="20"/>
      <c r="B15" s="56" t="s">
        <v>65</v>
      </c>
      <c r="C15" s="46">
        <v>14.82</v>
      </c>
      <c r="D15" s="47">
        <f>C15+3.5</f>
        <v>18.32</v>
      </c>
      <c r="E15" s="20"/>
      <c r="F15" s="20"/>
      <c r="G15" s="20"/>
    </row>
    <row r="16" spans="1:10" ht="16.8" x14ac:dyDescent="0.45">
      <c r="A16" s="20"/>
      <c r="B16" s="56" t="s">
        <v>47</v>
      </c>
      <c r="C16" s="46">
        <v>7.59</v>
      </c>
      <c r="D16" s="47">
        <f>C16+3.5</f>
        <v>11.09</v>
      </c>
      <c r="E16" s="20"/>
      <c r="F16" s="20"/>
      <c r="G16" s="20"/>
    </row>
    <row r="17" spans="1:7" ht="17.399999999999999" thickBot="1" x14ac:dyDescent="0.5">
      <c r="A17" s="20"/>
      <c r="B17" s="56" t="s">
        <v>60</v>
      </c>
      <c r="C17" s="49">
        <v>2.56</v>
      </c>
      <c r="D17" s="66">
        <f>C17+3.5</f>
        <v>6.0600000000000005</v>
      </c>
      <c r="E17" s="20"/>
      <c r="F17" s="20"/>
      <c r="G17" s="20"/>
    </row>
    <row r="18" spans="1:7" ht="17.399999999999999" thickBot="1" x14ac:dyDescent="0.5">
      <c r="A18" s="20"/>
      <c r="B18" s="20"/>
      <c r="C18" s="20"/>
      <c r="D18" s="31"/>
      <c r="E18" s="20"/>
      <c r="F18" s="20"/>
      <c r="G18" s="20"/>
    </row>
    <row r="19" spans="1:7" ht="36" x14ac:dyDescent="0.45">
      <c r="A19" s="20"/>
      <c r="B19" s="61" t="s">
        <v>55</v>
      </c>
      <c r="C19" s="43" t="s">
        <v>128</v>
      </c>
      <c r="D19" s="60" t="s">
        <v>51</v>
      </c>
      <c r="E19" s="20"/>
      <c r="F19" s="20"/>
      <c r="G19" s="20"/>
    </row>
    <row r="20" spans="1:7" ht="16.8" x14ac:dyDescent="0.45">
      <c r="A20" s="20"/>
      <c r="B20" s="56" t="s">
        <v>132</v>
      </c>
      <c r="C20" s="46">
        <v>2065.62</v>
      </c>
      <c r="D20" s="47">
        <f>C20+3.5</f>
        <v>2069.12</v>
      </c>
      <c r="E20" s="20"/>
      <c r="F20" s="20"/>
      <c r="G20" s="20"/>
    </row>
    <row r="21" spans="1:7" ht="16.8" x14ac:dyDescent="0.45">
      <c r="A21" s="20"/>
      <c r="B21" s="56" t="s">
        <v>75</v>
      </c>
      <c r="C21" s="46">
        <v>38.44</v>
      </c>
      <c r="D21" s="47">
        <f>C21+3.5</f>
        <v>41.94</v>
      </c>
      <c r="E21" s="20"/>
      <c r="F21" s="20"/>
      <c r="G21" s="20"/>
    </row>
    <row r="22" spans="1:7" ht="16.8" x14ac:dyDescent="0.45">
      <c r="A22" s="20"/>
      <c r="B22" s="56" t="s">
        <v>122</v>
      </c>
      <c r="C22" s="46">
        <v>50.99</v>
      </c>
      <c r="D22" s="47">
        <f>C22+3.5</f>
        <v>54.49</v>
      </c>
      <c r="E22" s="20"/>
      <c r="F22" s="20"/>
      <c r="G22" s="20"/>
    </row>
    <row r="23" spans="1:7" ht="16.8" x14ac:dyDescent="0.45">
      <c r="A23" s="20"/>
      <c r="B23" s="56" t="s">
        <v>49</v>
      </c>
      <c r="C23" s="46">
        <v>21.56</v>
      </c>
      <c r="D23" s="47">
        <f>C23+3.5</f>
        <v>25.06</v>
      </c>
      <c r="E23" s="20"/>
      <c r="F23" s="20"/>
      <c r="G23" s="20"/>
    </row>
    <row r="24" spans="1:7" ht="16.8" x14ac:dyDescent="0.45">
      <c r="A24" s="20"/>
      <c r="B24" s="57" t="s">
        <v>133</v>
      </c>
      <c r="C24" s="46">
        <v>8.36</v>
      </c>
      <c r="D24" s="67">
        <v>8.36</v>
      </c>
      <c r="E24" s="20"/>
      <c r="F24" s="20"/>
      <c r="G24" s="20"/>
    </row>
    <row r="25" spans="1:7" ht="17.399999999999999" thickBot="1" x14ac:dyDescent="0.5">
      <c r="A25" s="20"/>
      <c r="B25" s="58" t="s">
        <v>66</v>
      </c>
      <c r="C25" s="32"/>
      <c r="D25" s="66">
        <f>12.56+3.5</f>
        <v>16.060000000000002</v>
      </c>
      <c r="E25" s="20"/>
      <c r="F25" s="20"/>
      <c r="G25" s="20"/>
    </row>
    <row r="26" spans="1:7" ht="17.399999999999999" thickBot="1" x14ac:dyDescent="0.5">
      <c r="A26" s="20"/>
      <c r="B26" s="20"/>
      <c r="C26" s="20"/>
      <c r="D26" s="20"/>
      <c r="E26" s="20"/>
      <c r="F26" s="20"/>
      <c r="G26" s="20"/>
    </row>
    <row r="27" spans="1:7" ht="36" x14ac:dyDescent="0.45">
      <c r="A27" s="20"/>
      <c r="B27" s="50" t="s">
        <v>127</v>
      </c>
      <c r="C27" s="51" t="s">
        <v>113</v>
      </c>
      <c r="D27" s="52" t="s">
        <v>114</v>
      </c>
      <c r="E27" s="53" t="s">
        <v>71</v>
      </c>
      <c r="F27" s="33"/>
      <c r="G27" s="20"/>
    </row>
    <row r="28" spans="1:7" ht="16.8" x14ac:dyDescent="0.45">
      <c r="A28" s="20"/>
      <c r="B28" s="54" t="s">
        <v>65</v>
      </c>
      <c r="C28" s="46">
        <f>18.99+3.5</f>
        <v>22.49</v>
      </c>
      <c r="D28" s="46">
        <f>46.92+3.5</f>
        <v>50.42</v>
      </c>
      <c r="E28" s="47">
        <f>C28+D28</f>
        <v>72.91</v>
      </c>
      <c r="F28" s="20"/>
      <c r="G28" s="20"/>
    </row>
    <row r="29" spans="1:7" ht="16.8" x14ac:dyDescent="0.45">
      <c r="A29" s="20"/>
      <c r="B29" s="54" t="s">
        <v>47</v>
      </c>
      <c r="C29" s="46">
        <f>C28</f>
        <v>22.49</v>
      </c>
      <c r="D29" s="46">
        <f>D28</f>
        <v>50.42</v>
      </c>
      <c r="E29" s="47">
        <f>E28</f>
        <v>72.91</v>
      </c>
      <c r="F29" s="20"/>
      <c r="G29" s="20"/>
    </row>
    <row r="30" spans="1:7" ht="17.399999999999999" thickBot="1" x14ac:dyDescent="0.5">
      <c r="A30" s="20"/>
      <c r="B30" s="55" t="s">
        <v>60</v>
      </c>
      <c r="C30" s="49">
        <f>C29</f>
        <v>22.49</v>
      </c>
      <c r="D30" s="49">
        <f>D28</f>
        <v>50.42</v>
      </c>
      <c r="E30" s="66">
        <f>E28</f>
        <v>72.91</v>
      </c>
      <c r="F30" s="20"/>
      <c r="G30" s="20"/>
    </row>
    <row r="31" spans="1:7" ht="16.8" x14ac:dyDescent="0.45">
      <c r="A31" s="20"/>
      <c r="B31" s="20"/>
      <c r="C31" s="20"/>
      <c r="D31" s="20"/>
      <c r="E31" s="20"/>
      <c r="F31" s="20"/>
      <c r="G31" s="20"/>
    </row>
    <row r="32" spans="1:7" ht="16.8" x14ac:dyDescent="0.45">
      <c r="A32" s="20"/>
      <c r="B32" s="44" t="s">
        <v>58</v>
      </c>
      <c r="C32" s="20"/>
      <c r="D32" s="20"/>
      <c r="E32" s="20"/>
      <c r="F32" s="20"/>
      <c r="G32" s="20"/>
    </row>
    <row r="33" spans="1:10" ht="16.8" x14ac:dyDescent="0.45">
      <c r="A33" s="20"/>
      <c r="B33" s="62" t="s">
        <v>60</v>
      </c>
      <c r="C33" s="62" t="str">
        <f>Formularioa!D51</f>
        <v>2013/01/01 - 2019/12/31 bitartean jaiotakoak Foru aldundiko baimenarekin</v>
      </c>
      <c r="D33" s="62"/>
      <c r="E33" s="62"/>
      <c r="F33" s="62"/>
      <c r="G33" s="20"/>
    </row>
    <row r="34" spans="1:10" ht="16.8" x14ac:dyDescent="0.45">
      <c r="A34" s="20"/>
      <c r="B34" s="20" t="s">
        <v>47</v>
      </c>
      <c r="C34" s="20" t="str">
        <f>Formularioa!D52</f>
        <v>2009/01/01 - 2012/12/31 bitartean jaiotakoak</v>
      </c>
      <c r="D34" s="20"/>
      <c r="E34" s="20"/>
      <c r="F34" s="20"/>
      <c r="G34" s="20"/>
    </row>
    <row r="35" spans="1:10" ht="16.8" x14ac:dyDescent="0.45">
      <c r="A35" s="20"/>
      <c r="B35" s="62" t="s">
        <v>65</v>
      </c>
      <c r="C35" s="62" t="str">
        <f>Formularioa!D53</f>
        <v>1962/01/01 - 2008/12/31 bitartean jaiotakoak</v>
      </c>
      <c r="D35" s="62"/>
      <c r="E35" s="62"/>
      <c r="F35" s="62"/>
      <c r="G35" s="20"/>
    </row>
    <row r="36" spans="1:10" ht="16.8" x14ac:dyDescent="0.45">
      <c r="A36" s="20"/>
      <c r="B36" s="20" t="s">
        <v>131</v>
      </c>
      <c r="C36" s="20" t="str">
        <f>Formularioa!D54</f>
        <v>1961/31/12   baino lehen jaiotakoak</v>
      </c>
      <c r="D36" s="20"/>
      <c r="E36" s="20"/>
      <c r="F36" s="20"/>
      <c r="G36" s="20"/>
    </row>
    <row r="37" spans="1:10" ht="16.8" x14ac:dyDescent="0.45">
      <c r="A37" s="20"/>
      <c r="B37" s="42" t="s">
        <v>129</v>
      </c>
      <c r="C37" s="20"/>
      <c r="D37" s="20"/>
      <c r="E37" s="20"/>
      <c r="F37" s="20"/>
      <c r="G37" s="20"/>
    </row>
    <row r="38" spans="1:10" ht="16.8" x14ac:dyDescent="0.45">
      <c r="A38" s="20"/>
      <c r="B38" s="63" t="s">
        <v>130</v>
      </c>
      <c r="C38" s="62"/>
      <c r="D38" s="62"/>
      <c r="E38" s="62"/>
      <c r="F38" s="62"/>
      <c r="G38" s="20"/>
    </row>
    <row r="39" spans="1:10" ht="16.8" x14ac:dyDescent="0.45">
      <c r="A39" s="20"/>
      <c r="B39" s="34" t="s">
        <v>78</v>
      </c>
      <c r="C39" s="20"/>
      <c r="D39" s="20"/>
      <c r="E39" s="20"/>
      <c r="F39" s="20"/>
      <c r="G39" s="20"/>
    </row>
    <row r="40" spans="1:10" ht="16.8" x14ac:dyDescent="0.45">
      <c r="A40" s="20"/>
      <c r="B40" s="63" t="s">
        <v>79</v>
      </c>
      <c r="C40" s="62"/>
      <c r="D40" s="62"/>
      <c r="E40" s="62"/>
      <c r="F40" s="62"/>
      <c r="G40" s="20"/>
    </row>
    <row r="41" spans="1:10" ht="16.8" x14ac:dyDescent="0.45">
      <c r="A41" s="20"/>
      <c r="B41" s="34" t="s">
        <v>48</v>
      </c>
      <c r="C41" s="20"/>
      <c r="D41" s="20"/>
      <c r="E41" s="20"/>
      <c r="F41" s="20"/>
      <c r="G41" s="20"/>
    </row>
    <row r="42" spans="1:10" ht="16.8" x14ac:dyDescent="0.45">
      <c r="A42" s="20"/>
      <c r="B42" s="64" t="s">
        <v>59</v>
      </c>
      <c r="C42" s="62"/>
      <c r="D42" s="62"/>
      <c r="E42" s="62"/>
      <c r="F42" s="62"/>
      <c r="G42" s="20"/>
    </row>
    <row r="43" spans="1:10" ht="16.8" x14ac:dyDescent="0.45">
      <c r="A43" s="20"/>
      <c r="B43" s="34" t="s">
        <v>62</v>
      </c>
      <c r="C43" s="20"/>
      <c r="D43" s="20"/>
      <c r="E43" s="20"/>
      <c r="F43" s="20"/>
      <c r="G43" s="20"/>
    </row>
    <row r="44" spans="1:10" ht="16.8" x14ac:dyDescent="0.45">
      <c r="A44" s="20"/>
      <c r="B44" s="63" t="s">
        <v>63</v>
      </c>
      <c r="C44" s="62"/>
      <c r="D44" s="62"/>
      <c r="E44" s="62"/>
      <c r="F44" s="62"/>
      <c r="G44" s="20"/>
    </row>
    <row r="45" spans="1:10" ht="16.8" x14ac:dyDescent="0.45">
      <c r="A45" s="20"/>
      <c r="B45" s="42" t="s">
        <v>64</v>
      </c>
      <c r="C45" s="20"/>
      <c r="D45" s="20"/>
      <c r="E45" s="20"/>
      <c r="F45" s="20"/>
      <c r="G45" s="20"/>
    </row>
    <row r="46" spans="1:10" ht="16.8" x14ac:dyDescent="0.45">
      <c r="A46" s="20"/>
      <c r="B46" s="35" t="s">
        <v>70</v>
      </c>
      <c r="C46" s="20"/>
      <c r="D46" s="20"/>
      <c r="E46" s="20"/>
      <c r="F46" s="20"/>
      <c r="G46" s="20"/>
      <c r="H46" s="13"/>
      <c r="I46" s="13"/>
      <c r="J46" s="13"/>
    </row>
    <row r="47" spans="1:10" ht="16.8" x14ac:dyDescent="0.45">
      <c r="A47" s="20"/>
      <c r="B47" s="65" t="s">
        <v>69</v>
      </c>
      <c r="C47" s="62"/>
      <c r="D47" s="62"/>
      <c r="E47" s="62"/>
      <c r="F47" s="62"/>
      <c r="G47" s="20"/>
    </row>
    <row r="48" spans="1:10" ht="16.8" x14ac:dyDescent="0.45">
      <c r="A48" s="20"/>
      <c r="B48" s="35" t="s">
        <v>80</v>
      </c>
      <c r="C48" s="20"/>
      <c r="D48" s="20"/>
      <c r="E48" s="20"/>
      <c r="F48" s="20"/>
      <c r="G48" s="20"/>
    </row>
    <row r="49" spans="1:7" ht="16.8" x14ac:dyDescent="0.45">
      <c r="A49" s="20"/>
      <c r="B49" s="65" t="s">
        <v>81</v>
      </c>
      <c r="C49" s="62"/>
      <c r="D49" s="62"/>
      <c r="E49" s="62"/>
      <c r="F49" s="62"/>
      <c r="G49" s="20"/>
    </row>
    <row r="50" spans="1:7" ht="16.8" x14ac:dyDescent="0.45">
      <c r="A50" s="20"/>
      <c r="B50" s="123" t="s">
        <v>61</v>
      </c>
      <c r="C50" s="20"/>
      <c r="D50" s="20"/>
      <c r="E50" s="20"/>
      <c r="F50" s="20"/>
      <c r="G50" s="20"/>
    </row>
    <row r="51" spans="1:7" s="15" customFormat="1" x14ac:dyDescent="0.25">
      <c r="B51" s="14"/>
    </row>
    <row r="52" spans="1:7" s="16" customFormat="1" x14ac:dyDescent="0.25"/>
    <row r="53" spans="1:7" s="15" customFormat="1" x14ac:dyDescent="0.25"/>
    <row r="54" spans="1:7" s="15" customFormat="1" x14ac:dyDescent="0.25"/>
    <row r="55" spans="1:7" s="15" customFormat="1" x14ac:dyDescent="0.25"/>
    <row r="56" spans="1:7" s="15" customFormat="1" x14ac:dyDescent="0.25"/>
    <row r="57" spans="1:7" s="15" customFormat="1" x14ac:dyDescent="0.25"/>
    <row r="58" spans="1:7" s="15" customFormat="1" x14ac:dyDescent="0.25"/>
    <row r="59" spans="1:7" s="15" customFormat="1" x14ac:dyDescent="0.25"/>
    <row r="60" spans="1:7" s="15" customFormat="1" x14ac:dyDescent="0.25"/>
    <row r="61" spans="1:7" s="15" customFormat="1" x14ac:dyDescent="0.25"/>
    <row r="62" spans="1:7" s="15" customFormat="1" x14ac:dyDescent="0.25"/>
    <row r="63" spans="1:7" s="15" customFormat="1" x14ac:dyDescent="0.25"/>
    <row r="64" spans="1:7" s="15" customFormat="1" x14ac:dyDescent="0.25"/>
    <row r="65" s="15" customFormat="1" x14ac:dyDescent="0.25"/>
    <row r="66" s="15" customFormat="1" x14ac:dyDescent="0.25"/>
    <row r="67" s="15" customFormat="1" x14ac:dyDescent="0.25"/>
    <row r="68" s="15" customFormat="1" x14ac:dyDescent="0.25"/>
    <row r="69" s="15" customFormat="1" x14ac:dyDescent="0.25"/>
    <row r="70" s="15" customFormat="1" x14ac:dyDescent="0.25"/>
    <row r="71" s="15" customFormat="1" x14ac:dyDescent="0.25"/>
    <row r="72" s="15" customFormat="1" x14ac:dyDescent="0.25"/>
    <row r="73" s="15" customFormat="1" x14ac:dyDescent="0.25"/>
    <row r="74" s="15" customFormat="1" x14ac:dyDescent="0.25"/>
    <row r="75" s="15" customFormat="1" x14ac:dyDescent="0.25"/>
    <row r="76" s="15" customFormat="1" x14ac:dyDescent="0.25"/>
    <row r="77" s="15" customFormat="1" x14ac:dyDescent="0.25"/>
    <row r="78" s="15" customFormat="1" x14ac:dyDescent="0.25"/>
    <row r="79" s="15" customFormat="1" x14ac:dyDescent="0.25"/>
    <row r="80" s="15" customFormat="1" x14ac:dyDescent="0.25"/>
    <row r="81" s="15" customFormat="1" x14ac:dyDescent="0.25"/>
    <row r="82" s="15" customFormat="1" x14ac:dyDescent="0.25"/>
  </sheetData>
  <mergeCells count="1">
    <mergeCell ref="B12:E12"/>
  </mergeCells>
  <phoneticPr fontId="0" type="noConversion"/>
  <pageMargins left="0.25" right="0.25" top="0.75" bottom="0.75" header="0.3" footer="0.3"/>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zoomScale="90" workbookViewId="0">
      <selection activeCell="G4" sqref="G4"/>
    </sheetView>
  </sheetViews>
  <sheetFormatPr baseColWidth="10" defaultColWidth="9.33203125" defaultRowHeight="13.2" x14ac:dyDescent="0.25"/>
  <cols>
    <col min="1" max="1" width="23.6640625" customWidth="1"/>
    <col min="2" max="2" width="13.88671875" customWidth="1"/>
    <col min="3" max="3" width="12.44140625" customWidth="1"/>
    <col min="4" max="4" width="11.44140625" customWidth="1"/>
    <col min="5" max="5" width="8.33203125" bestFit="1" customWidth="1"/>
    <col min="6" max="256" width="11.44140625" customWidth="1"/>
  </cols>
  <sheetData>
    <row r="1" spans="1:6" x14ac:dyDescent="0.25">
      <c r="A1" s="2" t="s">
        <v>0</v>
      </c>
    </row>
    <row r="3" spans="1:6" ht="24.75" customHeight="1" x14ac:dyDescent="0.25">
      <c r="A3" s="3" t="s">
        <v>19</v>
      </c>
      <c r="B3" s="3" t="s">
        <v>20</v>
      </c>
      <c r="C3" s="4" t="s">
        <v>21</v>
      </c>
      <c r="D3" s="3" t="s">
        <v>41</v>
      </c>
      <c r="E3" s="4" t="s">
        <v>22</v>
      </c>
      <c r="F3" s="3" t="s">
        <v>42</v>
      </c>
    </row>
    <row r="4" spans="1:6" x14ac:dyDescent="0.25">
      <c r="A4" s="5" t="s">
        <v>1</v>
      </c>
      <c r="B4" s="6">
        <v>12.7</v>
      </c>
      <c r="C4" s="7">
        <v>10.4</v>
      </c>
      <c r="D4" s="8">
        <f t="shared" ref="D4:D10" si="0">B4+C4</f>
        <v>23.1</v>
      </c>
      <c r="E4" s="7">
        <v>34.5</v>
      </c>
      <c r="F4" s="8">
        <f t="shared" ref="F4:F10" si="1">D4+E4</f>
        <v>57.6</v>
      </c>
    </row>
    <row r="5" spans="1:6" x14ac:dyDescent="0.25">
      <c r="A5" s="5" t="s">
        <v>2</v>
      </c>
      <c r="B5" s="6">
        <v>20.7</v>
      </c>
      <c r="C5" s="7">
        <v>10.4</v>
      </c>
      <c r="D5" s="8">
        <f t="shared" si="0"/>
        <v>31.1</v>
      </c>
      <c r="E5" s="7">
        <v>34.5</v>
      </c>
      <c r="F5" s="8">
        <f t="shared" si="1"/>
        <v>65.599999999999994</v>
      </c>
    </row>
    <row r="6" spans="1:6" x14ac:dyDescent="0.25">
      <c r="A6" s="5" t="s">
        <v>3</v>
      </c>
      <c r="B6" s="6">
        <v>15.6</v>
      </c>
      <c r="C6" s="7">
        <v>10.4</v>
      </c>
      <c r="D6" s="8">
        <f t="shared" si="0"/>
        <v>26</v>
      </c>
      <c r="E6" s="7">
        <v>34.5</v>
      </c>
      <c r="F6" s="8">
        <f t="shared" si="1"/>
        <v>60.5</v>
      </c>
    </row>
    <row r="7" spans="1:6" x14ac:dyDescent="0.25">
      <c r="A7" s="5" t="s">
        <v>4</v>
      </c>
      <c r="B7" s="6">
        <v>23.6</v>
      </c>
      <c r="C7" s="7">
        <v>10.4</v>
      </c>
      <c r="D7" s="8">
        <f t="shared" si="0"/>
        <v>34</v>
      </c>
      <c r="E7" s="7">
        <v>34.5</v>
      </c>
      <c r="F7" s="8">
        <f t="shared" si="1"/>
        <v>68.5</v>
      </c>
    </row>
    <row r="8" spans="1:6" x14ac:dyDescent="0.25">
      <c r="A8" s="5" t="s">
        <v>5</v>
      </c>
      <c r="B8" s="6">
        <v>59.36</v>
      </c>
      <c r="C8" s="7">
        <v>10.4</v>
      </c>
      <c r="D8" s="8">
        <f t="shared" si="0"/>
        <v>69.760000000000005</v>
      </c>
      <c r="E8" s="7">
        <v>34.5</v>
      </c>
      <c r="F8" s="8">
        <f t="shared" si="1"/>
        <v>104.26</v>
      </c>
    </row>
    <row r="9" spans="1:6" x14ac:dyDescent="0.25">
      <c r="A9" s="5" t="s">
        <v>6</v>
      </c>
      <c r="B9" s="6">
        <v>51.36</v>
      </c>
      <c r="C9" s="7">
        <v>10.4</v>
      </c>
      <c r="D9" s="8">
        <f t="shared" si="0"/>
        <v>61.76</v>
      </c>
      <c r="E9" s="7">
        <v>34.5</v>
      </c>
      <c r="F9" s="8">
        <f t="shared" si="1"/>
        <v>96.259999999999991</v>
      </c>
    </row>
    <row r="10" spans="1:6" x14ac:dyDescent="0.25">
      <c r="A10" s="5" t="s">
        <v>7</v>
      </c>
      <c r="B10" s="6">
        <v>54.36</v>
      </c>
      <c r="C10" s="7">
        <v>10.4</v>
      </c>
      <c r="D10" s="8">
        <f t="shared" si="0"/>
        <v>64.760000000000005</v>
      </c>
      <c r="E10" s="7">
        <v>34.5</v>
      </c>
      <c r="F10" s="8">
        <f t="shared" si="1"/>
        <v>99.26</v>
      </c>
    </row>
    <row r="11" spans="1:6" x14ac:dyDescent="0.25">
      <c r="A11" s="5" t="s">
        <v>8</v>
      </c>
      <c r="B11" s="6">
        <v>36.659999999999997</v>
      </c>
      <c r="C11" s="7"/>
      <c r="D11" s="7"/>
      <c r="E11" s="7"/>
      <c r="F11" s="7"/>
    </row>
    <row r="14" spans="1:6" ht="26.4" x14ac:dyDescent="0.25">
      <c r="A14" s="5" t="s">
        <v>9</v>
      </c>
      <c r="B14" s="3" t="s">
        <v>43</v>
      </c>
      <c r="C14" s="9" t="s">
        <v>44</v>
      </c>
    </row>
    <row r="15" spans="1:6" x14ac:dyDescent="0.25">
      <c r="A15" s="5" t="s">
        <v>10</v>
      </c>
      <c r="B15" s="8">
        <v>9.9499999999999993</v>
      </c>
      <c r="C15" s="10">
        <v>10.98</v>
      </c>
    </row>
    <row r="16" spans="1:6" x14ac:dyDescent="0.25">
      <c r="A16" s="5" t="s">
        <v>11</v>
      </c>
      <c r="B16" s="8">
        <v>5.3</v>
      </c>
      <c r="C16" s="10">
        <v>6.33</v>
      </c>
    </row>
    <row r="17" spans="1:5" x14ac:dyDescent="0.25">
      <c r="A17" s="5" t="s">
        <v>12</v>
      </c>
      <c r="B17" s="8">
        <v>1.2</v>
      </c>
      <c r="C17" s="10">
        <v>2.23</v>
      </c>
    </row>
    <row r="19" spans="1:5" ht="26.4" x14ac:dyDescent="0.25">
      <c r="A19" s="5" t="s">
        <v>40</v>
      </c>
      <c r="B19" s="3" t="s">
        <v>43</v>
      </c>
      <c r="C19" s="9" t="s">
        <v>44</v>
      </c>
    </row>
    <row r="20" spans="1:5" x14ac:dyDescent="0.25">
      <c r="A20" s="5" t="s">
        <v>23</v>
      </c>
      <c r="B20" s="8">
        <v>550</v>
      </c>
      <c r="C20" s="10">
        <v>551.03</v>
      </c>
    </row>
    <row r="21" spans="1:5" x14ac:dyDescent="0.25">
      <c r="A21" s="5" t="s">
        <v>24</v>
      </c>
      <c r="B21" s="8">
        <v>12.1</v>
      </c>
      <c r="C21" s="10">
        <v>13.13</v>
      </c>
    </row>
    <row r="22" spans="1:5" x14ac:dyDescent="0.25">
      <c r="A22" s="5" t="s">
        <v>25</v>
      </c>
      <c r="B22" s="8">
        <v>22.1</v>
      </c>
      <c r="C22" s="10">
        <v>23.13</v>
      </c>
    </row>
    <row r="23" spans="1:5" x14ac:dyDescent="0.25">
      <c r="A23" s="5" t="s">
        <v>26</v>
      </c>
      <c r="B23" s="8">
        <v>8</v>
      </c>
      <c r="C23" s="10">
        <v>9.0299999999999994</v>
      </c>
    </row>
    <row r="24" spans="1:5" x14ac:dyDescent="0.25">
      <c r="A24" s="5" t="s">
        <v>31</v>
      </c>
      <c r="B24" s="8"/>
      <c r="C24" s="10">
        <v>11.03</v>
      </c>
    </row>
    <row r="26" spans="1:5" ht="26.4" x14ac:dyDescent="0.25">
      <c r="A26" s="11" t="s">
        <v>27</v>
      </c>
      <c r="B26" s="4" t="s">
        <v>28</v>
      </c>
      <c r="C26" s="4" t="s">
        <v>29</v>
      </c>
      <c r="D26" s="4" t="s">
        <v>30</v>
      </c>
      <c r="E26" s="1"/>
    </row>
    <row r="27" spans="1:5" x14ac:dyDescent="0.25">
      <c r="A27" s="11" t="s">
        <v>10</v>
      </c>
      <c r="B27" s="10">
        <v>11.43</v>
      </c>
      <c r="C27" s="10">
        <v>35.53</v>
      </c>
      <c r="D27" s="10">
        <v>45.93</v>
      </c>
    </row>
    <row r="28" spans="1:5" x14ac:dyDescent="0.25">
      <c r="A28" s="11" t="s">
        <v>11</v>
      </c>
      <c r="B28" s="10">
        <v>11.43</v>
      </c>
      <c r="C28" s="10">
        <v>35.53</v>
      </c>
      <c r="D28" s="10">
        <v>45.93</v>
      </c>
    </row>
    <row r="29" spans="1:5" x14ac:dyDescent="0.25">
      <c r="A29" s="11" t="s">
        <v>12</v>
      </c>
      <c r="B29" s="10">
        <v>11.43</v>
      </c>
      <c r="C29" s="10">
        <v>35.53</v>
      </c>
      <c r="D29" s="10">
        <v>45.93</v>
      </c>
    </row>
    <row r="31" spans="1:5" x14ac:dyDescent="0.25">
      <c r="A31" t="s">
        <v>45</v>
      </c>
    </row>
    <row r="33" spans="1:3" x14ac:dyDescent="0.25">
      <c r="A33" t="s">
        <v>13</v>
      </c>
    </row>
    <row r="34" spans="1:3" x14ac:dyDescent="0.25">
      <c r="A34" t="s">
        <v>1</v>
      </c>
      <c r="C34" t="s">
        <v>14</v>
      </c>
    </row>
    <row r="35" spans="1:3" x14ac:dyDescent="0.25">
      <c r="A35" t="s">
        <v>3</v>
      </c>
      <c r="C35" t="s">
        <v>15</v>
      </c>
    </row>
    <row r="36" spans="1:3" x14ac:dyDescent="0.25">
      <c r="A36" t="s">
        <v>5</v>
      </c>
      <c r="C36" t="s">
        <v>16</v>
      </c>
    </row>
    <row r="37" spans="1:3" x14ac:dyDescent="0.25">
      <c r="A37" t="s">
        <v>17</v>
      </c>
      <c r="C37" t="s">
        <v>18</v>
      </c>
    </row>
    <row r="39" spans="1:3" x14ac:dyDescent="0.25">
      <c r="A39" t="s">
        <v>38</v>
      </c>
    </row>
    <row r="40" spans="1:3" x14ac:dyDescent="0.25">
      <c r="A40" t="s">
        <v>32</v>
      </c>
    </row>
    <row r="41" spans="1:3" x14ac:dyDescent="0.25">
      <c r="A41" t="s">
        <v>33</v>
      </c>
    </row>
    <row r="43" spans="1:3" x14ac:dyDescent="0.25">
      <c r="A43" t="s">
        <v>34</v>
      </c>
    </row>
    <row r="44" spans="1:3" x14ac:dyDescent="0.25">
      <c r="A44" t="s">
        <v>39</v>
      </c>
    </row>
    <row r="45" spans="1:3" x14ac:dyDescent="0.25">
      <c r="A45" t="s">
        <v>35</v>
      </c>
    </row>
    <row r="46" spans="1:3" x14ac:dyDescent="0.25">
      <c r="A46" t="s">
        <v>36</v>
      </c>
    </row>
    <row r="47" spans="1:3" x14ac:dyDescent="0.25">
      <c r="A47" t="s">
        <v>37</v>
      </c>
    </row>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Formularioa</vt:lpstr>
      <vt:lpstr>Tarifak</vt:lpstr>
      <vt:lpstr>Tarifa castellano</vt:lpstr>
      <vt:lpstr>Formularioa!Área_de_impresión</vt:lpstr>
      <vt:lpstr>Tarifak!Área_de_impresión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Gotzon Zulaika</cp:lastModifiedBy>
  <cp:lastPrinted>2024-11-26T10:28:03Z</cp:lastPrinted>
  <dcterms:created xsi:type="dcterms:W3CDTF">2007-11-22T20:39:04Z</dcterms:created>
  <dcterms:modified xsi:type="dcterms:W3CDTF">2025-11-28T13:59:09Z</dcterms:modified>
</cp:coreProperties>
</file>